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PC2022_029\Desktop\"/>
    </mc:Choice>
  </mc:AlternateContent>
  <xr:revisionPtr revIDLastSave="0" documentId="13_ncr:1_{4C0E793F-855A-485C-92D1-BAB215079949}" xr6:coauthVersionLast="47" xr6:coauthVersionMax="47" xr10:uidLastSave="{00000000-0000-0000-0000-000000000000}"/>
  <workbookProtection workbookAlgorithmName="SHA-512" workbookHashValue="QFycaEYoBJJMlryDKEAL0pv49ou9uYaeq+pALTVaoXTiz4rfwiesZM4uixSKFfaxWgzbknE8N74Pa4nUB5UJBA==" workbookSaltValue="fEFhjRPtRwLJS6zbRJsrxA==" workbookSpinCount="100000" lockStructure="1"/>
  <bookViews>
    <workbookView xWindow="-120" yWindow="-120" windowWidth="19440" windowHeight="1500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<sst xmlns="http://schemas.openxmlformats.org/spreadsheetml/2006/main" count="236" uniqueCount="119">
  <si>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</si>
  <si>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</si>
  <si>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</si>
  <si>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</si>
  <si>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</si>
  <si>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</si>
  <si>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</si>
  <si>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</si>
  <si>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</si>
  <si>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</si>
  <si>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</si>
  <si>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</si>
  <si>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</si>
  <si>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</si>
  <si>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</si>
  <si>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</si>
  <si>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</si>
  <si>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</si>
  <si>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</si>
  <si>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</si>
  <si>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</si>
  <si>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</si>
  <si>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</si>
  <si>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</si>
  <si>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</si>
  <si>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</si>
  <si>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</si>
  <si>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</si>
  <si>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</si>
  <si>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</si>
  <si>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</si>
  <si>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</si>
  <si>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</si>
  <si>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</si>
  <si>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</si>
  <si>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</si>
  <si>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</si>
  <si>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</si>
  <si>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</si>
  <si>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</si>
  <si>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</si>
  <si>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</si>
  <si>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</si>
  <si>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</si>
  <si>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</si>
  <si>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</si>
  <si>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</si>
  <si>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</si>
  <si>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</si>
  <si>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</si>
  <si>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</si>
  <si>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</si>
  <si>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</si>
  <si>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</si>
  <si>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</si>
  <si>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</si>
  <si>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</si>
  <si>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</si>
  <si>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</si>
  <si>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</si>
  <si>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</si>
  <si>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</si>
  <si>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</si>
  <si>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</si>
  <si>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</si>
  <si>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</si>
  <si>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</si>
  <si>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</si>
  <si>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</si>
  <si>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</si>
  <si>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</si>
  <si>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</si>
  <si>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</si>
  <si>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</si>
  <si>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</si>
  <si>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</si>
  <si>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</si>
  <si>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</si>
  <si>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</si>
  <si>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</si>
  <si>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</si>
  <si>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</si>
  <si>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</si>
  <si>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</si>
  <si>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</si>
  <si>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</si>
  <si>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</si>
  <si>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</si>
  <si>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</si>
  <si>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</si>
  <si>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</si>
  <si>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</si>
  <si>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</si>
  <si>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</si>
  <si>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</si>
  <si>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</si>
  <si>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</si>
  <si>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</si>
  <si>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洞爺湖町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</si>
  <si>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</si>
  <si>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</si>
  <si>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</si>
  <si>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</si>
  <si>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</si>
  <si>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</si>
  <si>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</si>
  <si>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</si>
  <si>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</si>
  <si>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</si>
  <si>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</si>
  <si>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</si>
  <si>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</si>
  <si>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</si>
  <si>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</si>
  <si>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</si>
  <si>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</si>
  <si>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昭和62年に供用開始されており、現在は長寿命化計画により処理場の機械設備、電気設備等の更新を行っている。管渠についても、耐用年数は超えていないが長寿命化計画もって老朽化対策を進めている。</t>
    <phoneticPr fontId="4"/>
  </si>
  <si>
    <t>人口減少に伴う汚水排除量の減少や施設の老朽化に対する費用の増加等、経営環境は厳しさを増しており、安定した経営を持続するためには、更なる経費削減や経営の効率化が必要である。　　　　　
①　収益的収支比率については、100%を大幅に下回っており、引き続き経営改善が必要である。　　　　　　　　　　　　　　　　　　　　　④　企業債残高対事業規模比率については、類似団体平均値と比較して高い数値となっているが、企業債残高は今後減少する傾向にある。　　　　　　　　　　　　　    　　　 　　　　　　　　           ⑤　経費回収率については、類似団体平均値よりもかなり低い状況にあるり、経費の抑制及び適正な使用料収入の確保が必要である。　　　　　　　　　　　　　　　　　　　⑥　汚水処理原価については、類似団体平均値を上回っており、引き続き経費等の効率化が必要であるる。　　　　　　　　　　　            　　　　　⑦　施設利用率については、ほぼ類似団体平均値で、推移している状況にある。　　　　　　　　　　　　　　　　　　　　　⑧　水洗化率については、90%に近い状況にあり、類似団体の平均値よりやや低い数値となっている。　　
以上のことから、収益的収支比率も100%を大きく下回っており、経営規模と比べて企業債の規模が大きいことから収益圧迫の要因となっている。また、経費回収率、施設利用率が低く施設が現状では適切な水準の料金収入に結びついていない為、施設効率を改善する必要がある。</t>
    <phoneticPr fontId="4"/>
  </si>
  <si>
    <t>　人口減少が進み、使用料収入の増加が見込めない状況にあるなかで、将来にわたる安定的な事業の運営を図るために、平成29年度に策定した「洞爺湖町公共下水道事業経営戦略」を基に、経営の健全化と効率化を図っていく必要がある。</t>
    <rPh sb="6" eb="7">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</si>
</sst>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0.3</c:v>
                </c:pt>
                <c:pt idx="1">
                  <c:v>0.37</c:v>
                </c:pt>
                <c:pt idx="2">
                  <c:v>0.23</c:v>
                </c:pt>
                <c:pt idx="3">
                  <c:v>0.33</c:v>
                </c:pt>
                <c:pt idx="4" formatCode="#,##0.00;&quot;△&quot;#,##0.00">
                  <c:v>0</c:v>
                </c:pt>
              </c:numCache>
            </c:numRef>
          </c:val>
          <c:extLst>
            <c:ext xmlns:c16="http://schemas.microsoft.com/office/drawing/2014/chart" uri="{C3380CC4-5D6E-409C-BE32-E72D297353CC}">
              <c16:uniqueId val="{00000000-C7CB-4D36-945B-887D3B13234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0.16</c:v>
                </c:pt>
                <c:pt idx="2">
                  <c:v>0.1</c:v>
                </c:pt>
                <c:pt idx="3">
                  <c:v>0.09</c:v>
                </c:pt>
                <c:pt idx="4">
                  <c:v>0.1</c:v>
                </c:pt>
              </c:numCache>
            </c:numRef>
          </c:val>
          <c:smooth val="0"/>
          <c:extLst>
            <c:ext xmlns:c16="http://schemas.microsoft.com/office/drawing/2014/chart" uri="{C3380CC4-5D6E-409C-BE32-E72D297353CC}">
              <c16:uniqueId val="{00000001-C7CB-4D36-945B-887D3B13234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47.15</c:v>
                </c:pt>
                <c:pt idx="1">
                  <c:v>50.91</c:v>
                </c:pt>
                <c:pt idx="2">
                  <c:v>51.6</c:v>
                </c:pt>
                <c:pt idx="3">
                  <c:v>44.29</c:v>
                </c:pt>
                <c:pt idx="4">
                  <c:v>41.33</c:v>
                </c:pt>
              </c:numCache>
            </c:numRef>
          </c:val>
          <c:extLst>
            <c:ext xmlns:c16="http://schemas.microsoft.com/office/drawing/2014/chart" uri="{C3380CC4-5D6E-409C-BE32-E72D297353CC}">
              <c16:uniqueId val="{00000000-0441-406B-8651-69DBFF135ED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54.05</c:v>
                </c:pt>
                <c:pt idx="1">
                  <c:v>57.54</c:v>
                </c:pt>
                <c:pt idx="2">
                  <c:v>55.55</c:v>
                </c:pt>
                <c:pt idx="3">
                  <c:v>55.84</c:v>
                </c:pt>
                <c:pt idx="4">
                  <c:v>55.78</c:v>
                </c:pt>
              </c:numCache>
            </c:numRef>
          </c:val>
          <c:smooth val="0"/>
          <c:extLst>
            <c:ext xmlns:c16="http://schemas.microsoft.com/office/drawing/2014/chart" uri="{C3380CC4-5D6E-409C-BE32-E72D297353CC}">
              <c16:uniqueId val="{00000001-0441-406B-8651-69DBFF135ED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88.09</c:v>
                </c:pt>
                <c:pt idx="1">
                  <c:v>88.22</c:v>
                </c:pt>
                <c:pt idx="2">
                  <c:v>88.29</c:v>
                </c:pt>
                <c:pt idx="3">
                  <c:v>88.4</c:v>
                </c:pt>
                <c:pt idx="4">
                  <c:v>88.54</c:v>
                </c:pt>
              </c:numCache>
            </c:numRef>
          </c:val>
          <c:extLst>
            <c:ext xmlns:c16="http://schemas.microsoft.com/office/drawing/2014/chart" uri="{C3380CC4-5D6E-409C-BE32-E72D297353CC}">
              <c16:uniqueId val="{00000000-B0C1-41E1-86A1-1691E09F714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92.88</c:v>
                </c:pt>
                <c:pt idx="1">
                  <c:v>92.87</c:v>
                </c:pt>
                <c:pt idx="2">
                  <c:v>91.64</c:v>
                </c:pt>
                <c:pt idx="3">
                  <c:v>92.34</c:v>
                </c:pt>
                <c:pt idx="4">
                  <c:v>91.78</c:v>
                </c:pt>
              </c:numCache>
            </c:numRef>
          </c:val>
          <c:smooth val="0"/>
          <c:extLst>
            <c:ext xmlns:c16="http://schemas.microsoft.com/office/drawing/2014/chart" uri="{C3380CC4-5D6E-409C-BE32-E72D297353CC}">
              <c16:uniqueId val="{00000001-B0C1-41E1-86A1-1691E09F714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44.71</c:v>
                </c:pt>
                <c:pt idx="1">
                  <c:v>45.2</c:v>
                </c:pt>
                <c:pt idx="2">
                  <c:v>44.7</c:v>
                </c:pt>
                <c:pt idx="3">
                  <c:v>42.61</c:v>
                </c:pt>
                <c:pt idx="4">
                  <c:v>44.61</c:v>
                </c:pt>
              </c:numCache>
            </c:numRef>
          </c:val>
          <c:extLst>
            <c:ext xmlns:c16="http://schemas.microsoft.com/office/drawing/2014/chart" uri="{C3380CC4-5D6E-409C-BE32-E72D297353CC}">
              <c16:uniqueId val="{00000000-A3EC-4877-BE6F-2E03E62729D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EC-4877-BE6F-2E03E62729D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11-4EB7-9F69-91AD17401FA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11-4EB7-9F69-91AD17401FA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1D-4404-BD1B-2A2F2FE36BF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1D-4404-BD1B-2A2F2FE36BF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1C-42C0-9C84-849915C32A7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1C-42C0-9C84-849915C32A7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43-489C-B760-BFECD2AAC09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43-489C-B760-BFECD2AAC09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1625.48</c:v>
                </c:pt>
                <c:pt idx="1">
                  <c:v>1532.9</c:v>
                </c:pt>
                <c:pt idx="2">
                  <c:v>1407.78</c:v>
                </c:pt>
                <c:pt idx="3">
                  <c:v>1796.71</c:v>
                </c:pt>
                <c:pt idx="4">
                  <c:v>1451.86</c:v>
                </c:pt>
              </c:numCache>
            </c:numRef>
          </c:val>
          <c:extLst>
            <c:ext xmlns:c16="http://schemas.microsoft.com/office/drawing/2014/chart" uri="{C3380CC4-5D6E-409C-BE32-E72D297353CC}">
              <c16:uniqueId val="{00000000-BB44-42F9-B185-1CD86951667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798.84</c:v>
                </c:pt>
                <c:pt idx="1">
                  <c:v>692.13</c:v>
                </c:pt>
                <c:pt idx="2">
                  <c:v>807.75</c:v>
                </c:pt>
                <c:pt idx="3">
                  <c:v>812.92</c:v>
                </c:pt>
                <c:pt idx="4">
                  <c:v>765.48</c:v>
                </c:pt>
              </c:numCache>
            </c:numRef>
          </c:val>
          <c:smooth val="0"/>
          <c:extLst>
            <c:ext xmlns:c16="http://schemas.microsoft.com/office/drawing/2014/chart" uri="{C3380CC4-5D6E-409C-BE32-E72D297353CC}">
              <c16:uniqueId val="{00000001-BB44-42F9-B185-1CD86951667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38.619999999999997</c:v>
                </c:pt>
                <c:pt idx="1">
                  <c:v>38.82</c:v>
                </c:pt>
                <c:pt idx="2">
                  <c:v>38.56</c:v>
                </c:pt>
                <c:pt idx="3">
                  <c:v>29.04</c:v>
                </c:pt>
                <c:pt idx="4">
                  <c:v>36.020000000000003</c:v>
                </c:pt>
              </c:numCache>
            </c:numRef>
          </c:val>
          <c:extLst>
            <c:ext xmlns:c16="http://schemas.microsoft.com/office/drawing/2014/chart" uri="{C3380CC4-5D6E-409C-BE32-E72D297353CC}">
              <c16:uniqueId val="{00000000-5C94-498A-AE66-9EED29DA648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86.85</c:v>
                </c:pt>
                <c:pt idx="1">
                  <c:v>88.98</c:v>
                </c:pt>
                <c:pt idx="2">
                  <c:v>86.94</c:v>
                </c:pt>
                <c:pt idx="3">
                  <c:v>85.4</c:v>
                </c:pt>
                <c:pt idx="4">
                  <c:v>87.8</c:v>
                </c:pt>
              </c:numCache>
            </c:numRef>
          </c:val>
          <c:smooth val="0"/>
          <c:extLst>
            <c:ext xmlns:c16="http://schemas.microsoft.com/office/drawing/2014/chart" uri="{C3380CC4-5D6E-409C-BE32-E72D297353CC}">
              <c16:uniqueId val="{00000001-5C94-498A-AE66-9EED29DA648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257.66000000000003</c:v>
                </c:pt>
                <c:pt idx="1">
                  <c:v>246.94</c:v>
                </c:pt>
                <c:pt idx="2">
                  <c:v>251.61</c:v>
                </c:pt>
                <c:pt idx="3">
                  <c:v>299.99</c:v>
                </c:pt>
                <c:pt idx="4">
                  <c:v>283.8</c:v>
                </c:pt>
              </c:numCache>
            </c:numRef>
          </c:val>
          <c:extLst>
            <c:ext xmlns:c16="http://schemas.microsoft.com/office/drawing/2014/chart" uri="{C3380CC4-5D6E-409C-BE32-E72D297353CC}">
              <c16:uniqueId val="{00000000-6719-487C-8045-6D2AD8F9145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177.15</c:v>
                </c:pt>
                <c:pt idx="1">
                  <c:v>175.05</c:v>
                </c:pt>
                <c:pt idx="2">
                  <c:v>179.63</c:v>
                </c:pt>
                <c:pt idx="3">
                  <c:v>188.57</c:v>
                </c:pt>
                <c:pt idx="4">
                  <c:v>187.69</c:v>
                </c:pt>
              </c:numCache>
            </c:numRef>
          </c:val>
          <c:smooth val="0"/>
          <c:extLst>
            <c:ext xmlns:c16="http://schemas.microsoft.com/office/drawing/2014/chart" uri="{C3380CC4-5D6E-409C-BE32-E72D297353CC}">
              <c16:uniqueId val="{00000001-6719-487C-8045-6D2AD8F9145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C1" zoomScale="85" zoomScaleNormal="85" workbookViewId="0">
      <selection activeCell="BH57" sqref="BH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北海道　洞爺湖町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Cd1</v>
      </c>
      <c r="X8" s="40"/>
      <c r="Y8" s="40"/>
      <c r="Z8" s="40"/>
      <c r="AA8" s="40"/>
      <c r="AB8" s="40"/>
      <c r="AC8" s="40"/>
      <c r="AD8" s="41" t="str">
        <f>データ!$M$6</f>
        <v>非設置</v>
      </c>
      <c r="AE8" s="41"/>
      <c r="AF8" s="41"/>
      <c r="AG8" s="41"/>
      <c r="AH8" s="41"/>
      <c r="AI8" s="41"/>
      <c r="AJ8" s="41"/>
      <c r="AK8" s="3"/>
      <c r="AL8" s="42">
        <f>データ!S6</f>
        <v>8235</v>
      </c>
      <c r="AM8" s="42"/>
      <c r="AN8" s="42"/>
      <c r="AO8" s="42"/>
      <c r="AP8" s="42"/>
      <c r="AQ8" s="42"/>
      <c r="AR8" s="42"/>
      <c r="AS8" s="42"/>
      <c r="AT8" s="35">
        <f>データ!T6</f>
        <v>180.87</v>
      </c>
      <c r="AU8" s="35"/>
      <c r="AV8" s="35"/>
      <c r="AW8" s="35"/>
      <c r="AX8" s="35"/>
      <c r="AY8" s="35"/>
      <c r="AZ8" s="35"/>
      <c r="BA8" s="35"/>
      <c r="BB8" s="35">
        <f>データ!U6</f>
        <v>45.53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76.38</v>
      </c>
      <c r="Q10" s="35"/>
      <c r="R10" s="35"/>
      <c r="S10" s="35"/>
      <c r="T10" s="35"/>
      <c r="U10" s="35"/>
      <c r="V10" s="35"/>
      <c r="W10" s="35">
        <f>データ!Q6</f>
        <v>77.67</v>
      </c>
      <c r="X10" s="35"/>
      <c r="Y10" s="35"/>
      <c r="Z10" s="35"/>
      <c r="AA10" s="35"/>
      <c r="AB10" s="35"/>
      <c r="AC10" s="35"/>
      <c r="AD10" s="42">
        <f>データ!R6</f>
        <v>3250</v>
      </c>
      <c r="AE10" s="42"/>
      <c r="AF10" s="42"/>
      <c r="AG10" s="42"/>
      <c r="AH10" s="42"/>
      <c r="AI10" s="42"/>
      <c r="AJ10" s="42"/>
      <c r="AK10" s="2"/>
      <c r="AL10" s="42">
        <f>データ!V6</f>
        <v>6249</v>
      </c>
      <c r="AM10" s="42"/>
      <c r="AN10" s="42"/>
      <c r="AO10" s="42"/>
      <c r="AP10" s="42"/>
      <c r="AQ10" s="42"/>
      <c r="AR10" s="42"/>
      <c r="AS10" s="42"/>
      <c r="AT10" s="35">
        <f>データ!W6</f>
        <v>3.85</v>
      </c>
      <c r="AU10" s="35"/>
      <c r="AV10" s="35"/>
      <c r="AW10" s="35"/>
      <c r="AX10" s="35"/>
      <c r="AY10" s="35"/>
      <c r="AZ10" s="35"/>
      <c r="BA10" s="35"/>
      <c r="BB10" s="35">
        <f>データ!X6</f>
        <v>1623.12</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4Ka3H5l33bIXWZgn747alRfJnp9oCMuNBpFQAdglH1ocUxVKpAtl9qxvtOLPT9stm2ln5w1g89LHmO1lb6kb0A==" saltValue="AG1Jar2PROlXOCnL50YNl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15849</v>
      </c>
      <c r="D6" s="19">
        <f t="shared" si="3"/>
        <v>47</v>
      </c>
      <c r="E6" s="19">
        <f t="shared" si="3"/>
        <v>17</v>
      </c>
      <c r="F6" s="19">
        <f t="shared" si="3"/>
        <v>1</v>
      </c>
      <c r="G6" s="19">
        <f t="shared" si="3"/>
        <v>0</v>
      </c>
      <c r="H6" s="19" t="str">
        <f t="shared" si="3"/>
        <v>北海道　洞爺湖町</v>
      </c>
      <c r="I6" s="19" t="str">
        <f t="shared" si="3"/>
        <v>法非適用</v>
      </c>
      <c r="J6" s="19" t="str">
        <f t="shared" si="3"/>
        <v>下水道事業</v>
      </c>
      <c r="K6" s="19" t="str">
        <f t="shared" si="3"/>
        <v>公共下水道</v>
      </c>
      <c r="L6" s="19" t="str">
        <f t="shared" si="3"/>
        <v>Cd1</v>
      </c>
      <c r="M6" s="19" t="str">
        <f t="shared" si="3"/>
        <v>非設置</v>
      </c>
      <c r="N6" s="20" t="str">
        <f t="shared" si="3"/>
        <v>-</v>
      </c>
      <c r="O6" s="20" t="str">
        <f t="shared" si="3"/>
        <v>該当数値なし</v>
      </c>
      <c r="P6" s="20">
        <f t="shared" si="3"/>
        <v>76.38</v>
      </c>
      <c r="Q6" s="20">
        <f t="shared" si="3"/>
        <v>77.67</v>
      </c>
      <c r="R6" s="20">
        <f t="shared" si="3"/>
        <v>3250</v>
      </c>
      <c r="S6" s="20">
        <f t="shared" si="3"/>
        <v>8235</v>
      </c>
      <c r="T6" s="20">
        <f t="shared" si="3"/>
        <v>180.87</v>
      </c>
      <c r="U6" s="20">
        <f t="shared" si="3"/>
        <v>45.53</v>
      </c>
      <c r="V6" s="20">
        <f t="shared" si="3"/>
        <v>6249</v>
      </c>
      <c r="W6" s="20">
        <f t="shared" si="3"/>
        <v>3.85</v>
      </c>
      <c r="X6" s="20">
        <f t="shared" si="3"/>
        <v>1623.12</v>
      </c>
      <c r="Y6" s="21">
        <f>IF(Y7="",NA(),Y7)</f>
        <v>44.71</v>
      </c>
      <c r="Z6" s="21">
        <f t="shared" ref="Z6:AH6" si="4">IF(Z7="",NA(),Z7)</f>
        <v>45.2</v>
      </c>
      <c r="AA6" s="21">
        <f t="shared" si="4"/>
        <v>44.7</v>
      </c>
      <c r="AB6" s="21">
        <f t="shared" si="4"/>
        <v>42.61</v>
      </c>
      <c r="AC6" s="21">
        <f t="shared" si="4"/>
        <v>44.61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1625.48</v>
      </c>
      <c r="BG6" s="21">
        <f t="shared" ref="BG6:BO6" si="7">IF(BG7="",NA(),BG7)</f>
        <v>1532.9</v>
      </c>
      <c r="BH6" s="21">
        <f t="shared" si="7"/>
        <v>1407.78</v>
      </c>
      <c r="BI6" s="21">
        <f t="shared" si="7"/>
        <v>1796.71</v>
      </c>
      <c r="BJ6" s="21">
        <f t="shared" si="7"/>
        <v>1451.86</v>
      </c>
      <c r="BK6" s="21">
        <f t="shared" si="7"/>
        <v>798.84</v>
      </c>
      <c r="BL6" s="21">
        <f t="shared" si="7"/>
        <v>692.13</v>
      </c>
      <c r="BM6" s="21">
        <f t="shared" si="7"/>
        <v>807.75</v>
      </c>
      <c r="BN6" s="21">
        <f t="shared" si="7"/>
        <v>812.92</v>
      </c>
      <c r="BO6" s="21">
        <f t="shared" si="7"/>
        <v>765.48</v>
      </c>
      <c r="BP6" s="20" t="str">
        <f>IF(BP7="","",IF(BP7="-","【-】","【"&amp;SUBSTITUTE(TEXT(BP7,"#,##0.00"),"-","△")&amp;"】"))</f>
        <v>【669.11】</v>
      </c>
      <c r="BQ6" s="21">
        <f>IF(BQ7="",NA(),BQ7)</f>
        <v>38.619999999999997</v>
      </c>
      <c r="BR6" s="21">
        <f t="shared" ref="BR6:BZ6" si="8">IF(BR7="",NA(),BR7)</f>
        <v>38.82</v>
      </c>
      <c r="BS6" s="21">
        <f t="shared" si="8"/>
        <v>38.56</v>
      </c>
      <c r="BT6" s="21">
        <f t="shared" si="8"/>
        <v>29.04</v>
      </c>
      <c r="BU6" s="21">
        <f t="shared" si="8"/>
        <v>36.020000000000003</v>
      </c>
      <c r="BV6" s="21">
        <f t="shared" si="8"/>
        <v>86.85</v>
      </c>
      <c r="BW6" s="21">
        <f t="shared" si="8"/>
        <v>88.98</v>
      </c>
      <c r="BX6" s="21">
        <f t="shared" si="8"/>
        <v>86.94</v>
      </c>
      <c r="BY6" s="21">
        <f t="shared" si="8"/>
        <v>85.4</v>
      </c>
      <c r="BZ6" s="21">
        <f t="shared" si="8"/>
        <v>87.8</v>
      </c>
      <c r="CA6" s="20" t="str">
        <f>IF(CA7="","",IF(CA7="-","【-】","【"&amp;SUBSTITUTE(TEXT(CA7,"#,##0.00"),"-","△")&amp;"】"))</f>
        <v>【99.73】</v>
      </c>
      <c r="CB6" s="21">
        <f>IF(CB7="",NA(),CB7)</f>
        <v>257.66000000000003</v>
      </c>
      <c r="CC6" s="21">
        <f t="shared" ref="CC6:CK6" si="9">IF(CC7="",NA(),CC7)</f>
        <v>246.94</v>
      </c>
      <c r="CD6" s="21">
        <f t="shared" si="9"/>
        <v>251.61</v>
      </c>
      <c r="CE6" s="21">
        <f t="shared" si="9"/>
        <v>299.99</v>
      </c>
      <c r="CF6" s="21">
        <f t="shared" si="9"/>
        <v>283.8</v>
      </c>
      <c r="CG6" s="21">
        <f t="shared" si="9"/>
        <v>177.15</v>
      </c>
      <c r="CH6" s="21">
        <f t="shared" si="9"/>
        <v>175.05</v>
      </c>
      <c r="CI6" s="21">
        <f t="shared" si="9"/>
        <v>179.63</v>
      </c>
      <c r="CJ6" s="21">
        <f t="shared" si="9"/>
        <v>188.57</v>
      </c>
      <c r="CK6" s="21">
        <f t="shared" si="9"/>
        <v>187.69</v>
      </c>
      <c r="CL6" s="20" t="str">
        <f>IF(CL7="","",IF(CL7="-","【-】","【"&amp;SUBSTITUTE(TEXT(CL7,"#,##0.00"),"-","△")&amp;"】"))</f>
        <v>【134.98】</v>
      </c>
      <c r="CM6" s="21">
        <f>IF(CM7="",NA(),CM7)</f>
        <v>47.15</v>
      </c>
      <c r="CN6" s="21">
        <f t="shared" ref="CN6:CV6" si="10">IF(CN7="",NA(),CN7)</f>
        <v>50.91</v>
      </c>
      <c r="CO6" s="21">
        <f t="shared" si="10"/>
        <v>51.6</v>
      </c>
      <c r="CP6" s="21">
        <f t="shared" si="10"/>
        <v>44.29</v>
      </c>
      <c r="CQ6" s="21">
        <f t="shared" si="10"/>
        <v>41.33</v>
      </c>
      <c r="CR6" s="21">
        <f t="shared" si="10"/>
        <v>54.05</v>
      </c>
      <c r="CS6" s="21">
        <f t="shared" si="10"/>
        <v>57.54</v>
      </c>
      <c r="CT6" s="21">
        <f t="shared" si="10"/>
        <v>55.55</v>
      </c>
      <c r="CU6" s="21">
        <f t="shared" si="10"/>
        <v>55.84</v>
      </c>
      <c r="CV6" s="21">
        <f t="shared" si="10"/>
        <v>55.78</v>
      </c>
      <c r="CW6" s="20" t="str">
        <f>IF(CW7="","",IF(CW7="-","【-】","【"&amp;SUBSTITUTE(TEXT(CW7,"#,##0.00"),"-","△")&amp;"】"))</f>
        <v>【59.99】</v>
      </c>
      <c r="CX6" s="21">
        <f>IF(CX7="",NA(),CX7)</f>
        <v>88.09</v>
      </c>
      <c r="CY6" s="21">
        <f t="shared" ref="CY6:DG6" si="11">IF(CY7="",NA(),CY7)</f>
        <v>88.22</v>
      </c>
      <c r="CZ6" s="21">
        <f t="shared" si="11"/>
        <v>88.29</v>
      </c>
      <c r="DA6" s="21">
        <f t="shared" si="11"/>
        <v>88.4</v>
      </c>
      <c r="DB6" s="21">
        <f t="shared" si="11"/>
        <v>88.54</v>
      </c>
      <c r="DC6" s="21">
        <f t="shared" si="11"/>
        <v>92.88</v>
      </c>
      <c r="DD6" s="21">
        <f t="shared" si="11"/>
        <v>92.87</v>
      </c>
      <c r="DE6" s="21">
        <f t="shared" si="11"/>
        <v>91.64</v>
      </c>
      <c r="DF6" s="21">
        <f t="shared" si="11"/>
        <v>92.34</v>
      </c>
      <c r="DG6" s="21">
        <f t="shared" si="11"/>
        <v>91.78</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0.3</v>
      </c>
      <c r="EF6" s="21">
        <f t="shared" ref="EF6:EN6" si="14">IF(EF7="",NA(),EF7)</f>
        <v>0.37</v>
      </c>
      <c r="EG6" s="21">
        <f t="shared" si="14"/>
        <v>0.23</v>
      </c>
      <c r="EH6" s="21">
        <f t="shared" si="14"/>
        <v>0.33</v>
      </c>
      <c r="EI6" s="20">
        <f t="shared" si="14"/>
        <v>0</v>
      </c>
      <c r="EJ6" s="21">
        <f t="shared" si="14"/>
        <v>0.15</v>
      </c>
      <c r="EK6" s="21">
        <f t="shared" si="14"/>
        <v>0.16</v>
      </c>
      <c r="EL6" s="21">
        <f t="shared" si="14"/>
        <v>0.1</v>
      </c>
      <c r="EM6" s="21">
        <f t="shared" si="14"/>
        <v>0.09</v>
      </c>
      <c r="EN6" s="21">
        <f t="shared" si="14"/>
        <v>0.1</v>
      </c>
      <c r="EO6" s="20" t="str">
        <f>IF(EO7="","",IF(EO7="-","【-】","【"&amp;SUBSTITUTE(TEXT(EO7,"#,##0.00"),"-","△")&amp;"】"))</f>
        <v>【0.24】</v>
      </c>
    </row>
    <row r="7" spans="1:145" s="22" customFormat="1" x14ac:dyDescent="0.15">
      <c r="A7" s="14"/>
      <c r="B7" s="23">
        <v>2021</v>
      </c>
      <c r="C7" s="23">
        <v>15849</v>
      </c>
      <c r="D7" s="23">
        <v>47</v>
      </c>
      <c r="E7" s="23">
        <v>17</v>
      </c>
      <c r="F7" s="23">
        <v>1</v>
      </c>
      <c r="G7" s="23">
        <v>0</v>
      </c>
      <c r="H7" s="23" t="s">
        <v>98</v>
      </c>
      <c r="I7" s="23" t="s">
        <v>99</v>
      </c>
      <c r="J7" s="23" t="s">
        <v>100</v>
      </c>
      <c r="K7" s="23" t="s">
        <v>101</v>
      </c>
      <c r="L7" s="23" t="s">
        <v>102</v>
      </c>
      <c r="M7" s="23" t="s">
        <v>103</v>
      </c>
      <c r="N7" s="24" t="s">
        <v>104</v>
      </c>
      <c r="O7" s="24" t="s">
        <v>105</v>
      </c>
      <c r="P7" s="24">
        <v>76.38</v>
      </c>
      <c r="Q7" s="24">
        <v>77.67</v>
      </c>
      <c r="R7" s="24">
        <v>3250</v>
      </c>
      <c r="S7" s="24">
        <v>8235</v>
      </c>
      <c r="T7" s="24">
        <v>180.87</v>
      </c>
      <c r="U7" s="24">
        <v>45.53</v>
      </c>
      <c r="V7" s="24">
        <v>6249</v>
      </c>
      <c r="W7" s="24">
        <v>3.85</v>
      </c>
      <c r="X7" s="24">
        <v>1623.12</v>
      </c>
      <c r="Y7" s="24">
        <v>44.71</v>
      </c>
      <c r="Z7" s="24">
        <v>45.2</v>
      </c>
      <c r="AA7" s="24">
        <v>44.7</v>
      </c>
      <c r="AB7" s="24">
        <v>42.61</v>
      </c>
      <c r="AC7" s="24">
        <v>44.61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1625.48</v>
      </c>
      <c r="BG7" s="24">
        <v>1532.9</v>
      </c>
      <c r="BH7" s="24">
        <v>1407.78</v>
      </c>
      <c r="BI7" s="24">
        <v>1796.71</v>
      </c>
      <c r="BJ7" s="24">
        <v>1451.86</v>
      </c>
      <c r="BK7" s="24">
        <v>798.84</v>
      </c>
      <c r="BL7" s="24">
        <v>692.13</v>
      </c>
      <c r="BM7" s="24">
        <v>807.75</v>
      </c>
      <c r="BN7" s="24">
        <v>812.92</v>
      </c>
      <c r="BO7" s="24">
        <v>765.48</v>
      </c>
      <c r="BP7" s="24">
        <v>669.11</v>
      </c>
      <c r="BQ7" s="24">
        <v>38.619999999999997</v>
      </c>
      <c r="BR7" s="24">
        <v>38.82</v>
      </c>
      <c r="BS7" s="24">
        <v>38.56</v>
      </c>
      <c r="BT7" s="24">
        <v>29.04</v>
      </c>
      <c r="BU7" s="24">
        <v>36.020000000000003</v>
      </c>
      <c r="BV7" s="24">
        <v>86.85</v>
      </c>
      <c r="BW7" s="24">
        <v>88.98</v>
      </c>
      <c r="BX7" s="24">
        <v>86.94</v>
      </c>
      <c r="BY7" s="24">
        <v>85.4</v>
      </c>
      <c r="BZ7" s="24">
        <v>87.8</v>
      </c>
      <c r="CA7" s="24">
        <v>99.73</v>
      </c>
      <c r="CB7" s="24">
        <v>257.66000000000003</v>
      </c>
      <c r="CC7" s="24">
        <v>246.94</v>
      </c>
      <c r="CD7" s="24">
        <v>251.61</v>
      </c>
      <c r="CE7" s="24">
        <v>299.99</v>
      </c>
      <c r="CF7" s="24">
        <v>283.8</v>
      </c>
      <c r="CG7" s="24">
        <v>177.15</v>
      </c>
      <c r="CH7" s="24">
        <v>175.05</v>
      </c>
      <c r="CI7" s="24">
        <v>179.63</v>
      </c>
      <c r="CJ7" s="24">
        <v>188.57</v>
      </c>
      <c r="CK7" s="24">
        <v>187.69</v>
      </c>
      <c r="CL7" s="24">
        <v>134.97999999999999</v>
      </c>
      <c r="CM7" s="24">
        <v>47.15</v>
      </c>
      <c r="CN7" s="24">
        <v>50.91</v>
      </c>
      <c r="CO7" s="24">
        <v>51.6</v>
      </c>
      <c r="CP7" s="24">
        <v>44.29</v>
      </c>
      <c r="CQ7" s="24">
        <v>41.33</v>
      </c>
      <c r="CR7" s="24">
        <v>54.05</v>
      </c>
      <c r="CS7" s="24">
        <v>57.54</v>
      </c>
      <c r="CT7" s="24">
        <v>55.55</v>
      </c>
      <c r="CU7" s="24">
        <v>55.84</v>
      </c>
      <c r="CV7" s="24">
        <v>55.78</v>
      </c>
      <c r="CW7" s="24">
        <v>59.99</v>
      </c>
      <c r="CX7" s="24">
        <v>88.09</v>
      </c>
      <c r="CY7" s="24">
        <v>88.22</v>
      </c>
      <c r="CZ7" s="24">
        <v>88.29</v>
      </c>
      <c r="DA7" s="24">
        <v>88.4</v>
      </c>
      <c r="DB7" s="24">
        <v>88.54</v>
      </c>
      <c r="DC7" s="24">
        <v>92.88</v>
      </c>
      <c r="DD7" s="24">
        <v>92.87</v>
      </c>
      <c r="DE7" s="24">
        <v>91.64</v>
      </c>
      <c r="DF7" s="24">
        <v>92.34</v>
      </c>
      <c r="DG7" s="24">
        <v>91.78</v>
      </c>
      <c r="DH7" s="24">
        <v>95.72</v>
      </c>
      <c r="DI7" s="24"/>
      <c r="DJ7" s="24"/>
      <c r="DK7" s="24"/>
      <c r="DL7" s="24"/>
      <c r="DM7" s="24"/>
      <c r="DN7" s="24"/>
      <c r="DO7" s="24"/>
      <c r="DP7" s="24"/>
      <c r="DQ7" s="24"/>
      <c r="DR7" s="24"/>
      <c r="DS7" s="24"/>
      <c r="DT7" s="24"/>
      <c r="DU7" s="24"/>
      <c r="DV7" s="24"/>
      <c r="DW7" s="24"/>
      <c r="DX7" s="24"/>
      <c r="DY7" s="24"/>
      <c r="DZ7" s="24"/>
      <c r="EA7" s="24"/>
      <c r="EB7" s="24"/>
      <c r="EC7" s="24"/>
      <c r="ED7" s="24"/>
      <c r="EE7" s="24">
        <v>0.3</v>
      </c>
      <c r="EF7" s="24">
        <v>0.37</v>
      </c>
      <c r="EG7" s="24">
        <v>0.23</v>
      </c>
      <c r="EH7" s="24">
        <v>0.33</v>
      </c>
      <c r="EI7" s="24">
        <v>0</v>
      </c>
      <c r="EJ7" s="24">
        <v>0.15</v>
      </c>
      <c r="EK7" s="24">
        <v>0.16</v>
      </c>
      <c r="EL7" s="24">
        <v>0.1</v>
      </c>
      <c r="EM7" s="24">
        <v>0.09</v>
      </c>
      <c r="EN7" s="24">
        <v>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PC2022_029</cp:lastModifiedBy>
  <dcterms:created xsi:type="dcterms:W3CDTF">2023-01-12T23:51:43Z</dcterms:created>
  <dcterms:modified xsi:type="dcterms:W3CDTF">2023-01-17T06:00:42Z</dcterms:modified>
  <cp:category/>
</cp:coreProperties>
</file>