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10.10.100.31\洞爺湖町上下水道課\01管理・営業Ｇ\42振興局報告関係\R7\0204経営比較分析\【経営比較分析表：下水】2024_015849_46_1718\"/>
    </mc:Choice>
  </mc:AlternateContent>
  <xr:revisionPtr revIDLastSave="0" documentId="8_{7887DFE8-D388-41BD-A2F2-D5FCDCF49523}" xr6:coauthVersionLast="47" xr6:coauthVersionMax="47" xr10:uidLastSave="{00000000-0000-0000-0000-000000000000}"/>
  <workbookProtection workbookAlgorithmName="SHA-512" workbookHashValue="rBA6WcdA8E2N+sSdw53dktKS2/BGIxjQKJ2nHo8PM1PkvVciN/ZH/aCJkBasfbTVwbN1e0SqQm9/G9O0kllraQ==" workbookSaltValue="EPVn0iZIZ4gmhk/zI103NQ==" workbookSpinCount="100000" lockStructure="1"/>
  <bookViews>
    <workbookView xWindow="-120" yWindow="-120" windowWidth="19440" windowHeight="150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<sst xmlns="http://schemas.openxmlformats.org/spreadsheetml/2006/main" count="297" uniqueCount="116">
  <si>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</si>
  <si>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</si>
  <si>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</si>
  <si>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</si>
  <si>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</si>
  <si>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</si>
  <si>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</si>
  <si>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</si>
  <si>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</si>
  <si>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</si>
  <si>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</si>
  <si>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</si>
  <si>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</si>
  <si>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</si>
  <si>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</si>
  <si>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</si>
  <si>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</si>
  <si>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</si>
  <si>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</si>
  <si>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</si>
  <si>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</si>
  <si>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</si>
  <si>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</si>
  <si>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</si>
  <si>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</si>
  <si>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</si>
  <si>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</si>
  <si>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</si>
  <si>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</si>
  <si>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</si>
  <si>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</si>
  <si>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</si>
  <si>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</si>
  <si>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</si>
  <si>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</si>
  <si>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</si>
  <si>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</si>
  <si>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</si>
  <si>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</si>
  <si>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</si>
  <si>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</si>
  <si>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</si>
  <si>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</si>
  <si>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</si>
  <si>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</si>
  <si>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</si>
  <si>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</si>
  <si>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</si>
  <si>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</si>
  <si>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</si>
  <si>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</si>
  <si>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</si>
  <si>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</si>
  <si>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</si>
  <si>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</si>
  <si>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</si>
  <si>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</si>
  <si>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</si>
  <si>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</si>
  <si>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</si>
  <si>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</si>
  <si>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</si>
  <si>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</si>
  <si>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</si>
  <si>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</si>
  <si>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</si>
  <si>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</si>
  <si>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</si>
  <si>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</si>
  <si>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</si>
  <si>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</si>
  <si>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</si>
  <si>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</si>
  <si>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</si>
  <si>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</si>
  <si>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</si>
  <si>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</si>
  <si>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</si>
  <si>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</si>
  <si>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</si>
  <si>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</si>
  <si>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</si>
  <si>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</si>
  <si>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</si>
  <si>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</si>
  <si>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</si>
  <si>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</si>
  <si>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</si>
  <si>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</si>
  <si>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</si>
  <si>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</si>
  <si>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</si>
  <si>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</si>
  <si>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</si>
  <si>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</si>
  <si>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</si>
  <si>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洞爺湖町</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</si>
  <si>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</si>
  <si>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</si>
  <si>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</si>
  <si>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</si>
  <si>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</si>
  <si>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</si>
  <si>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</si>
  <si>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</si>
  <si>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</si>
  <si>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</si>
  <si>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</si>
  <si>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</si>
  <si>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</si>
  <si>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</si>
  <si>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</si>
  <si>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</si>
  <si>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　有形固定資産減価償却率については、類似団体平均値を上回っており資産の老朽化が進んでいる。現在は長寿命化計画により処理場施設の更新を行っている。
②　管渠については、平成2年度より特定環境保全下水道の整備を開始しており、管渠の法定耐用年数50年を経過していないが、老朽化の状況を正確に把握し、計画的な投資計画のもと進めていく必要がある。
③　更新が必要な管渠はなかった。</t>
    <rPh sb="61" eb="63">
      <t>シセツ</t>
    </rPh>
    <phoneticPr fontId="4"/>
  </si>
  <si>
    <t>①　経常収支比率については、100%を上回っているが、前年度と比較し横ばいである。使用料収入以外の収入に依存しているため経営改善が必要である。
②　累積欠損金は発生していないが、使用料収入の増加が見込めないことからも損失が生じない対策が今後必要である。
③　流動比率は、100%を下回っており、支払うべき債務に対し現金化できる資産が不足している状況であるため、企業債借入額と償還額のバランスを図りながら更なる経営改善が必要である。
④　企業債残高対事業規模比率は、類似団体平均値と比較して低い数値となっており、企業債残高は今後も減少する傾向にある。
⑤　経費回収率は、類似団体平均値よりも低い状況にあり、経費の抑制及び適正な使用料収入の確保が必要である。
⑥　汚水処理原価は、管渠延長に対しての住宅密度が低いため、類似団体平均値を大きく上回っている状況にある。
⑦　施設利用率は、平成28年度事業計画の変更に伴い晴天時現在処理能力を変更したことにより、類似団体平均を上回っている。
⑧　水洗化率は、類似団体の平均値よりやや低い数値となっている。新たな整備については、費用対効果も考慮し現在計画はしていない状況である。
経費回収率が低くなっているため、経営の効率性、使用料の妥当性を検討しながら経営を改善させていく必要がある。</t>
    <rPh sb="27" eb="30">
      <t>ゼンネンド</t>
    </rPh>
    <rPh sb="31" eb="33">
      <t>ヒカク</t>
    </rPh>
    <rPh sb="34" eb="35">
      <t>ヨコ</t>
    </rPh>
    <phoneticPr fontId="4"/>
  </si>
  <si>
    <t>　人口の減少等により使用料収入の増加が見込めない状況にある中で、将来にわたる安定的な事業の運営を図るために「洞爺湖町公共下水道事業経営戦略」をもとに、使用料の見直しを行うなど、経営の健全化と効率化を図っ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</si>
</sst>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FE41-416C-8D10-74028703227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0.06</c:v>
                </c:pt>
                <c:pt idx="4">
                  <c:v>0.27</c:v>
                </c:pt>
              </c:numCache>
            </c:numRef>
          </c:val>
          <c:smooth val="0"/>
          <c:extLst>
            <c:ext xmlns:c16="http://schemas.microsoft.com/office/drawing/2014/chart" uri="{C3380CC4-5D6E-409C-BE32-E72D297353CC}">
              <c16:uniqueId val="{00000001-FE41-416C-8D10-74028703227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62.37</c:v>
                </c:pt>
                <c:pt idx="4">
                  <c:v>62.15</c:v>
                </c:pt>
              </c:numCache>
            </c:numRef>
          </c:val>
          <c:extLst>
            <c:ext xmlns:c16="http://schemas.microsoft.com/office/drawing/2014/chart" uri="{C3380CC4-5D6E-409C-BE32-E72D297353CC}">
              <c16:uniqueId val="{00000000-14D2-4FA1-BECF-337A35A73E5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42.09</c:v>
                </c:pt>
                <c:pt idx="4">
                  <c:v>44.79</c:v>
                </c:pt>
              </c:numCache>
            </c:numRef>
          </c:val>
          <c:smooth val="0"/>
          <c:extLst>
            <c:ext xmlns:c16="http://schemas.microsoft.com/office/drawing/2014/chart" uri="{C3380CC4-5D6E-409C-BE32-E72D297353CC}">
              <c16:uniqueId val="{00000001-14D2-4FA1-BECF-337A35A73E5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86.41</c:v>
                </c:pt>
                <c:pt idx="4">
                  <c:v>86.5</c:v>
                </c:pt>
              </c:numCache>
            </c:numRef>
          </c:val>
          <c:extLst>
            <c:ext xmlns:c16="http://schemas.microsoft.com/office/drawing/2014/chart" uri="{C3380CC4-5D6E-409C-BE32-E72D297353CC}">
              <c16:uniqueId val="{00000000-25CB-4422-9D86-1538EB60011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84.73</c:v>
                </c:pt>
                <c:pt idx="4">
                  <c:v>88.68</c:v>
                </c:pt>
              </c:numCache>
            </c:numRef>
          </c:val>
          <c:smooth val="0"/>
          <c:extLst>
            <c:ext xmlns:c16="http://schemas.microsoft.com/office/drawing/2014/chart" uri="{C3380CC4-5D6E-409C-BE32-E72D297353CC}">
              <c16:uniqueId val="{00000001-25CB-4422-9D86-1538EB60011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103.9</c:v>
                </c:pt>
                <c:pt idx="4">
                  <c:v>103.42</c:v>
                </c:pt>
              </c:numCache>
            </c:numRef>
          </c:val>
          <c:extLst>
            <c:ext xmlns:c16="http://schemas.microsoft.com/office/drawing/2014/chart" uri="{C3380CC4-5D6E-409C-BE32-E72D297353CC}">
              <c16:uniqueId val="{00000000-15E5-44CA-9A29-7A49C5678ED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107.11</c:v>
                </c:pt>
                <c:pt idx="4">
                  <c:v>103.79</c:v>
                </c:pt>
              </c:numCache>
            </c:numRef>
          </c:val>
          <c:smooth val="0"/>
          <c:extLst>
            <c:ext xmlns:c16="http://schemas.microsoft.com/office/drawing/2014/chart" uri="{C3380CC4-5D6E-409C-BE32-E72D297353CC}">
              <c16:uniqueId val="{00000001-15E5-44CA-9A29-7A49C5678ED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58.15</c:v>
                </c:pt>
                <c:pt idx="4">
                  <c:v>59.54</c:v>
                </c:pt>
              </c:numCache>
            </c:numRef>
          </c:val>
          <c:extLst>
            <c:ext xmlns:c16="http://schemas.microsoft.com/office/drawing/2014/chart" uri="{C3380CC4-5D6E-409C-BE32-E72D297353CC}">
              <c16:uniqueId val="{00000000-850B-41F4-A929-60C48C7F9FD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26.77</c:v>
                </c:pt>
                <c:pt idx="4">
                  <c:v>34.590000000000003</c:v>
                </c:pt>
              </c:numCache>
            </c:numRef>
          </c:val>
          <c:smooth val="0"/>
          <c:extLst>
            <c:ext xmlns:c16="http://schemas.microsoft.com/office/drawing/2014/chart" uri="{C3380CC4-5D6E-409C-BE32-E72D297353CC}">
              <c16:uniqueId val="{00000001-850B-41F4-A929-60C48C7F9FD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512-433D-AC3C-8AF12A8E312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7.0000000000000007E-2</c:v>
                </c:pt>
                <c:pt idx="4">
                  <c:v>0.1</c:v>
                </c:pt>
              </c:numCache>
            </c:numRef>
          </c:val>
          <c:smooth val="0"/>
          <c:extLst>
            <c:ext xmlns:c16="http://schemas.microsoft.com/office/drawing/2014/chart" uri="{C3380CC4-5D6E-409C-BE32-E72D297353CC}">
              <c16:uniqueId val="{00000001-B512-433D-AC3C-8AF12A8E312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84B0-4DFF-B184-23482D569EB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69.540000000000006</c:v>
                </c:pt>
                <c:pt idx="4">
                  <c:v>53.87</c:v>
                </c:pt>
              </c:numCache>
            </c:numRef>
          </c:val>
          <c:smooth val="0"/>
          <c:extLst>
            <c:ext xmlns:c16="http://schemas.microsoft.com/office/drawing/2014/chart" uri="{C3380CC4-5D6E-409C-BE32-E72D297353CC}">
              <c16:uniqueId val="{00000001-84B0-4DFF-B184-23482D569EB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52.56</c:v>
                </c:pt>
                <c:pt idx="4">
                  <c:v>60.15</c:v>
                </c:pt>
              </c:numCache>
            </c:numRef>
          </c:val>
          <c:extLst>
            <c:ext xmlns:c16="http://schemas.microsoft.com/office/drawing/2014/chart" uri="{C3380CC4-5D6E-409C-BE32-E72D297353CC}">
              <c16:uniqueId val="{00000000-8B97-460B-8EC4-3C246FF2D63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50.63</c:v>
                </c:pt>
                <c:pt idx="4">
                  <c:v>46.37</c:v>
                </c:pt>
              </c:numCache>
            </c:numRef>
          </c:val>
          <c:smooth val="0"/>
          <c:extLst>
            <c:ext xmlns:c16="http://schemas.microsoft.com/office/drawing/2014/chart" uri="{C3380CC4-5D6E-409C-BE32-E72D297353CC}">
              <c16:uniqueId val="{00000001-8B97-460B-8EC4-3C246FF2D63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172</c:v>
                </c:pt>
                <c:pt idx="4">
                  <c:v>98.25</c:v>
                </c:pt>
              </c:numCache>
            </c:numRef>
          </c:val>
          <c:extLst>
            <c:ext xmlns:c16="http://schemas.microsoft.com/office/drawing/2014/chart" uri="{C3380CC4-5D6E-409C-BE32-E72D297353CC}">
              <c16:uniqueId val="{00000000-499A-4534-B7AC-5AF62916FCB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1168.69</c:v>
                </c:pt>
                <c:pt idx="4">
                  <c:v>1062.58</c:v>
                </c:pt>
              </c:numCache>
            </c:numRef>
          </c:val>
          <c:smooth val="0"/>
          <c:extLst>
            <c:ext xmlns:c16="http://schemas.microsoft.com/office/drawing/2014/chart" uri="{C3380CC4-5D6E-409C-BE32-E72D297353CC}">
              <c16:uniqueId val="{00000001-499A-4534-B7AC-5AF62916FCB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58.21</c:v>
                </c:pt>
                <c:pt idx="4">
                  <c:v>53.16</c:v>
                </c:pt>
              </c:numCache>
            </c:numRef>
          </c:val>
          <c:extLst>
            <c:ext xmlns:c16="http://schemas.microsoft.com/office/drawing/2014/chart" uri="{C3380CC4-5D6E-409C-BE32-E72D297353CC}">
              <c16:uniqueId val="{00000000-21B0-49DC-B623-ED46BAEC9AC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70.709999999999994</c:v>
                </c:pt>
                <c:pt idx="4">
                  <c:v>80.36</c:v>
                </c:pt>
              </c:numCache>
            </c:numRef>
          </c:val>
          <c:smooth val="0"/>
          <c:extLst>
            <c:ext xmlns:c16="http://schemas.microsoft.com/office/drawing/2014/chart" uri="{C3380CC4-5D6E-409C-BE32-E72D297353CC}">
              <c16:uniqueId val="{00000001-21B0-49DC-B623-ED46BAEC9AC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265.81</c:v>
                </c:pt>
                <c:pt idx="4">
                  <c:v>289.51</c:v>
                </c:pt>
              </c:numCache>
            </c:numRef>
          </c:val>
          <c:extLst>
            <c:ext xmlns:c16="http://schemas.microsoft.com/office/drawing/2014/chart" uri="{C3380CC4-5D6E-409C-BE32-E72D297353CC}">
              <c16:uniqueId val="{00000000-FD29-4F6C-8FE9-4FC7E73E72D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233.15</c:v>
                </c:pt>
                <c:pt idx="4">
                  <c:v>201.33</c:v>
                </c:pt>
              </c:numCache>
            </c:numRef>
          </c:val>
          <c:smooth val="0"/>
          <c:extLst>
            <c:ext xmlns:c16="http://schemas.microsoft.com/office/drawing/2014/chart" uri="{C3380CC4-5D6E-409C-BE32-E72D297353CC}">
              <c16:uniqueId val="{00000001-FD29-4F6C-8FE9-4FC7E73E72D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P8" sqref="P8:V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北海道　洞爺湖町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D1</v>
      </c>
      <c r="X8" s="65"/>
      <c r="Y8" s="65"/>
      <c r="Z8" s="65"/>
      <c r="AA8" s="65"/>
      <c r="AB8" s="65"/>
      <c r="AC8" s="65"/>
      <c r="AD8" s="66" t="str">
        <f>データ!$M$6</f>
        <v>非設置</v>
      </c>
      <c r="AE8" s="66"/>
      <c r="AF8" s="66"/>
      <c r="AG8" s="66"/>
      <c r="AH8" s="66"/>
      <c r="AI8" s="66"/>
      <c r="AJ8" s="66"/>
      <c r="AK8" s="3"/>
      <c r="AL8" s="54">
        <f>データ!S6</f>
        <v>7906</v>
      </c>
      <c r="AM8" s="54"/>
      <c r="AN8" s="54"/>
      <c r="AO8" s="54"/>
      <c r="AP8" s="54"/>
      <c r="AQ8" s="54"/>
      <c r="AR8" s="54"/>
      <c r="AS8" s="54"/>
      <c r="AT8" s="53">
        <f>データ!T6</f>
        <v>180.87</v>
      </c>
      <c r="AU8" s="53"/>
      <c r="AV8" s="53"/>
      <c r="AW8" s="53"/>
      <c r="AX8" s="53"/>
      <c r="AY8" s="53"/>
      <c r="AZ8" s="53"/>
      <c r="BA8" s="53"/>
      <c r="BB8" s="53">
        <f>データ!U6</f>
        <v>43.71</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97.44</v>
      </c>
      <c r="J10" s="53"/>
      <c r="K10" s="53"/>
      <c r="L10" s="53"/>
      <c r="M10" s="53"/>
      <c r="N10" s="53"/>
      <c r="O10" s="53"/>
      <c r="P10" s="53">
        <f>データ!P6</f>
        <v>10.24</v>
      </c>
      <c r="Q10" s="53"/>
      <c r="R10" s="53"/>
      <c r="S10" s="53"/>
      <c r="T10" s="53"/>
      <c r="U10" s="53"/>
      <c r="V10" s="53"/>
      <c r="W10" s="53">
        <f>データ!Q6</f>
        <v>100</v>
      </c>
      <c r="X10" s="53"/>
      <c r="Y10" s="53"/>
      <c r="Z10" s="53"/>
      <c r="AA10" s="53"/>
      <c r="AB10" s="53"/>
      <c r="AC10" s="53"/>
      <c r="AD10" s="54">
        <f>データ!R6</f>
        <v>3250</v>
      </c>
      <c r="AE10" s="54"/>
      <c r="AF10" s="54"/>
      <c r="AG10" s="54"/>
      <c r="AH10" s="54"/>
      <c r="AI10" s="54"/>
      <c r="AJ10" s="54"/>
      <c r="AK10" s="2"/>
      <c r="AL10" s="54">
        <f>データ!V6</f>
        <v>800</v>
      </c>
      <c r="AM10" s="54"/>
      <c r="AN10" s="54"/>
      <c r="AO10" s="54"/>
      <c r="AP10" s="54"/>
      <c r="AQ10" s="54"/>
      <c r="AR10" s="54"/>
      <c r="AS10" s="54"/>
      <c r="AT10" s="53">
        <f>データ!W6</f>
        <v>0.57999999999999996</v>
      </c>
      <c r="AU10" s="53"/>
      <c r="AV10" s="53"/>
      <c r="AW10" s="53"/>
      <c r="AX10" s="53"/>
      <c r="AY10" s="53"/>
      <c r="AZ10" s="53"/>
      <c r="BA10" s="53"/>
      <c r="BB10" s="53">
        <f>データ!X6</f>
        <v>1379.31</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yPpI/ABWSrZLyKoQ0grB293NFB2abg0LFYoB+vBknnfVWYkH4J3rjj4nBlzkw73wT4yLfqZL4YMU/CZy+YdUyg==" saltValue="vJwD/nbXfNFjuGbKIaWgk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15849</v>
      </c>
      <c r="D6" s="19">
        <f t="shared" si="3"/>
        <v>46</v>
      </c>
      <c r="E6" s="19">
        <f t="shared" si="3"/>
        <v>17</v>
      </c>
      <c r="F6" s="19">
        <f t="shared" si="3"/>
        <v>4</v>
      </c>
      <c r="G6" s="19">
        <f t="shared" si="3"/>
        <v>0</v>
      </c>
      <c r="H6" s="19" t="str">
        <f t="shared" si="3"/>
        <v>北海道　洞爺湖町</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97.44</v>
      </c>
      <c r="P6" s="20">
        <f t="shared" si="3"/>
        <v>10.24</v>
      </c>
      <c r="Q6" s="20">
        <f t="shared" si="3"/>
        <v>100</v>
      </c>
      <c r="R6" s="20">
        <f t="shared" si="3"/>
        <v>3250</v>
      </c>
      <c r="S6" s="20">
        <f t="shared" si="3"/>
        <v>7906</v>
      </c>
      <c r="T6" s="20">
        <f t="shared" si="3"/>
        <v>180.87</v>
      </c>
      <c r="U6" s="20">
        <f t="shared" si="3"/>
        <v>43.71</v>
      </c>
      <c r="V6" s="20">
        <f t="shared" si="3"/>
        <v>800</v>
      </c>
      <c r="W6" s="20">
        <f t="shared" si="3"/>
        <v>0.57999999999999996</v>
      </c>
      <c r="X6" s="20">
        <f t="shared" si="3"/>
        <v>1379.31</v>
      </c>
      <c r="Y6" s="21" t="str">
        <f>IF(Y7="",NA(),Y7)</f>
        <v>-</v>
      </c>
      <c r="Z6" s="21" t="str">
        <f t="shared" ref="Z6:AH6" si="4">IF(Z7="",NA(),Z7)</f>
        <v>-</v>
      </c>
      <c r="AA6" s="21" t="str">
        <f t="shared" si="4"/>
        <v>-</v>
      </c>
      <c r="AB6" s="21">
        <f t="shared" si="4"/>
        <v>103.9</v>
      </c>
      <c r="AC6" s="21">
        <f t="shared" si="4"/>
        <v>103.42</v>
      </c>
      <c r="AD6" s="21" t="str">
        <f t="shared" si="4"/>
        <v>-</v>
      </c>
      <c r="AE6" s="21" t="str">
        <f t="shared" si="4"/>
        <v>-</v>
      </c>
      <c r="AF6" s="21" t="str">
        <f t="shared" si="4"/>
        <v>-</v>
      </c>
      <c r="AG6" s="21">
        <f t="shared" si="4"/>
        <v>107.11</v>
      </c>
      <c r="AH6" s="21">
        <f t="shared" si="4"/>
        <v>103.79</v>
      </c>
      <c r="AI6" s="20" t="str">
        <f>IF(AI7="","",IF(AI7="-","【-】","【"&amp;SUBSTITUTE(TEXT(AI7,"#,##0.00"),"-","△")&amp;"】"))</f>
        <v>【105.07】</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69.540000000000006</v>
      </c>
      <c r="AS6" s="21">
        <f t="shared" si="5"/>
        <v>53.87</v>
      </c>
      <c r="AT6" s="20" t="str">
        <f>IF(AT7="","",IF(AT7="-","【-】","【"&amp;SUBSTITUTE(TEXT(AT7,"#,##0.00"),"-","△")&amp;"】"))</f>
        <v>【63.54】</v>
      </c>
      <c r="AU6" s="21" t="str">
        <f>IF(AU7="",NA(),AU7)</f>
        <v>-</v>
      </c>
      <c r="AV6" s="21" t="str">
        <f t="shared" ref="AV6:BD6" si="6">IF(AV7="",NA(),AV7)</f>
        <v>-</v>
      </c>
      <c r="AW6" s="21" t="str">
        <f t="shared" si="6"/>
        <v>-</v>
      </c>
      <c r="AX6" s="21">
        <f t="shared" si="6"/>
        <v>52.56</v>
      </c>
      <c r="AY6" s="21">
        <f t="shared" si="6"/>
        <v>60.15</v>
      </c>
      <c r="AZ6" s="21" t="str">
        <f t="shared" si="6"/>
        <v>-</v>
      </c>
      <c r="BA6" s="21" t="str">
        <f t="shared" si="6"/>
        <v>-</v>
      </c>
      <c r="BB6" s="21" t="str">
        <f t="shared" si="6"/>
        <v>-</v>
      </c>
      <c r="BC6" s="21">
        <f t="shared" si="6"/>
        <v>50.63</v>
      </c>
      <c r="BD6" s="21">
        <f t="shared" si="6"/>
        <v>46.37</v>
      </c>
      <c r="BE6" s="20" t="str">
        <f>IF(BE7="","",IF(BE7="-","【-】","【"&amp;SUBSTITUTE(TEXT(BE7,"#,##0.00"),"-","△")&amp;"】"))</f>
        <v>【50.90】</v>
      </c>
      <c r="BF6" s="21" t="str">
        <f>IF(BF7="",NA(),BF7)</f>
        <v>-</v>
      </c>
      <c r="BG6" s="21" t="str">
        <f t="shared" ref="BG6:BO6" si="7">IF(BG7="",NA(),BG7)</f>
        <v>-</v>
      </c>
      <c r="BH6" s="21" t="str">
        <f t="shared" si="7"/>
        <v>-</v>
      </c>
      <c r="BI6" s="21">
        <f t="shared" si="7"/>
        <v>172</v>
      </c>
      <c r="BJ6" s="21">
        <f t="shared" si="7"/>
        <v>98.25</v>
      </c>
      <c r="BK6" s="21" t="str">
        <f t="shared" si="7"/>
        <v>-</v>
      </c>
      <c r="BL6" s="21" t="str">
        <f t="shared" si="7"/>
        <v>-</v>
      </c>
      <c r="BM6" s="21" t="str">
        <f t="shared" si="7"/>
        <v>-</v>
      </c>
      <c r="BN6" s="21">
        <f t="shared" si="7"/>
        <v>1168.69</v>
      </c>
      <c r="BO6" s="21">
        <f t="shared" si="7"/>
        <v>1062.58</v>
      </c>
      <c r="BP6" s="20" t="str">
        <f>IF(BP7="","",IF(BP7="-","【-】","【"&amp;SUBSTITUTE(TEXT(BP7,"#,##0.00"),"-","△")&amp;"】"))</f>
        <v>【1,099.15】</v>
      </c>
      <c r="BQ6" s="21" t="str">
        <f>IF(BQ7="",NA(),BQ7)</f>
        <v>-</v>
      </c>
      <c r="BR6" s="21" t="str">
        <f t="shared" ref="BR6:BZ6" si="8">IF(BR7="",NA(),BR7)</f>
        <v>-</v>
      </c>
      <c r="BS6" s="21" t="str">
        <f t="shared" si="8"/>
        <v>-</v>
      </c>
      <c r="BT6" s="21">
        <f t="shared" si="8"/>
        <v>58.21</v>
      </c>
      <c r="BU6" s="21">
        <f t="shared" si="8"/>
        <v>53.16</v>
      </c>
      <c r="BV6" s="21" t="str">
        <f t="shared" si="8"/>
        <v>-</v>
      </c>
      <c r="BW6" s="21" t="str">
        <f t="shared" si="8"/>
        <v>-</v>
      </c>
      <c r="BX6" s="21" t="str">
        <f t="shared" si="8"/>
        <v>-</v>
      </c>
      <c r="BY6" s="21">
        <f t="shared" si="8"/>
        <v>70.709999999999994</v>
      </c>
      <c r="BZ6" s="21">
        <f t="shared" si="8"/>
        <v>80.36</v>
      </c>
      <c r="CA6" s="20" t="str">
        <f>IF(CA7="","",IF(CA7="-","【-】","【"&amp;SUBSTITUTE(TEXT(CA7,"#,##0.00"),"-","△")&amp;"】"))</f>
        <v>【72.92】</v>
      </c>
      <c r="CB6" s="21" t="str">
        <f>IF(CB7="",NA(),CB7)</f>
        <v>-</v>
      </c>
      <c r="CC6" s="21" t="str">
        <f t="shared" ref="CC6:CK6" si="9">IF(CC7="",NA(),CC7)</f>
        <v>-</v>
      </c>
      <c r="CD6" s="21" t="str">
        <f t="shared" si="9"/>
        <v>-</v>
      </c>
      <c r="CE6" s="21">
        <f t="shared" si="9"/>
        <v>265.81</v>
      </c>
      <c r="CF6" s="21">
        <f t="shared" si="9"/>
        <v>289.51</v>
      </c>
      <c r="CG6" s="21" t="str">
        <f t="shared" si="9"/>
        <v>-</v>
      </c>
      <c r="CH6" s="21" t="str">
        <f t="shared" si="9"/>
        <v>-</v>
      </c>
      <c r="CI6" s="21" t="str">
        <f t="shared" si="9"/>
        <v>-</v>
      </c>
      <c r="CJ6" s="21">
        <f t="shared" si="9"/>
        <v>233.15</v>
      </c>
      <c r="CK6" s="21">
        <f t="shared" si="9"/>
        <v>201.33</v>
      </c>
      <c r="CL6" s="20" t="str">
        <f>IF(CL7="","",IF(CL7="-","【-】","【"&amp;SUBSTITUTE(TEXT(CL7,"#,##0.00"),"-","△")&amp;"】"))</f>
        <v>【225.78】</v>
      </c>
      <c r="CM6" s="21" t="str">
        <f>IF(CM7="",NA(),CM7)</f>
        <v>-</v>
      </c>
      <c r="CN6" s="21" t="str">
        <f t="shared" ref="CN6:CV6" si="10">IF(CN7="",NA(),CN7)</f>
        <v>-</v>
      </c>
      <c r="CO6" s="21" t="str">
        <f t="shared" si="10"/>
        <v>-</v>
      </c>
      <c r="CP6" s="21">
        <f t="shared" si="10"/>
        <v>62.37</v>
      </c>
      <c r="CQ6" s="21">
        <f t="shared" si="10"/>
        <v>62.15</v>
      </c>
      <c r="CR6" s="21" t="str">
        <f t="shared" si="10"/>
        <v>-</v>
      </c>
      <c r="CS6" s="21" t="str">
        <f t="shared" si="10"/>
        <v>-</v>
      </c>
      <c r="CT6" s="21" t="str">
        <f t="shared" si="10"/>
        <v>-</v>
      </c>
      <c r="CU6" s="21">
        <f t="shared" si="10"/>
        <v>42.09</v>
      </c>
      <c r="CV6" s="21">
        <f t="shared" si="10"/>
        <v>44.79</v>
      </c>
      <c r="CW6" s="20" t="str">
        <f>IF(CW7="","",IF(CW7="-","【-】","【"&amp;SUBSTITUTE(TEXT(CW7,"#,##0.00"),"-","△")&amp;"】"))</f>
        <v>【43.17】</v>
      </c>
      <c r="CX6" s="21" t="str">
        <f>IF(CX7="",NA(),CX7)</f>
        <v>-</v>
      </c>
      <c r="CY6" s="21" t="str">
        <f t="shared" ref="CY6:DG6" si="11">IF(CY7="",NA(),CY7)</f>
        <v>-</v>
      </c>
      <c r="CZ6" s="21" t="str">
        <f t="shared" si="11"/>
        <v>-</v>
      </c>
      <c r="DA6" s="21">
        <f t="shared" si="11"/>
        <v>86.41</v>
      </c>
      <c r="DB6" s="21">
        <f t="shared" si="11"/>
        <v>86.5</v>
      </c>
      <c r="DC6" s="21" t="str">
        <f t="shared" si="11"/>
        <v>-</v>
      </c>
      <c r="DD6" s="21" t="str">
        <f t="shared" si="11"/>
        <v>-</v>
      </c>
      <c r="DE6" s="21" t="str">
        <f t="shared" si="11"/>
        <v>-</v>
      </c>
      <c r="DF6" s="21">
        <f t="shared" si="11"/>
        <v>84.73</v>
      </c>
      <c r="DG6" s="21">
        <f t="shared" si="11"/>
        <v>88.68</v>
      </c>
      <c r="DH6" s="20" t="str">
        <f>IF(DH7="","",IF(DH7="-","【-】","【"&amp;SUBSTITUTE(TEXT(DH7,"#,##0.00"),"-","△")&amp;"】"))</f>
        <v>【86.31】</v>
      </c>
      <c r="DI6" s="21" t="str">
        <f>IF(DI7="",NA(),DI7)</f>
        <v>-</v>
      </c>
      <c r="DJ6" s="21" t="str">
        <f t="shared" ref="DJ6:DR6" si="12">IF(DJ7="",NA(),DJ7)</f>
        <v>-</v>
      </c>
      <c r="DK6" s="21" t="str">
        <f t="shared" si="12"/>
        <v>-</v>
      </c>
      <c r="DL6" s="21">
        <f t="shared" si="12"/>
        <v>58.15</v>
      </c>
      <c r="DM6" s="21">
        <f t="shared" si="12"/>
        <v>59.54</v>
      </c>
      <c r="DN6" s="21" t="str">
        <f t="shared" si="12"/>
        <v>-</v>
      </c>
      <c r="DO6" s="21" t="str">
        <f t="shared" si="12"/>
        <v>-</v>
      </c>
      <c r="DP6" s="21" t="str">
        <f t="shared" si="12"/>
        <v>-</v>
      </c>
      <c r="DQ6" s="21">
        <f t="shared" si="12"/>
        <v>26.77</v>
      </c>
      <c r="DR6" s="21">
        <f t="shared" si="12"/>
        <v>34.590000000000003</v>
      </c>
      <c r="DS6" s="20" t="str">
        <f>IF(DS7="","",IF(DS7="-","【-】","【"&amp;SUBSTITUTE(TEXT(DS7,"#,##0.00"),"-","△")&amp;"】"))</f>
        <v>【30.82】</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7.0000000000000007E-2</v>
      </c>
      <c r="EC6" s="21">
        <f t="shared" si="13"/>
        <v>0.1</v>
      </c>
      <c r="ED6" s="20" t="str">
        <f>IF(ED7="","",IF(ED7="-","【-】","【"&amp;SUBSTITUTE(TEXT(ED7,"#,##0.00"),"-","△")&amp;"】"))</f>
        <v>【0.06】</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0.06</v>
      </c>
      <c r="EN6" s="21">
        <f t="shared" si="14"/>
        <v>0.27</v>
      </c>
      <c r="EO6" s="20" t="str">
        <f>IF(EO7="","",IF(EO7="-","【-】","【"&amp;SUBSTITUTE(TEXT(EO7,"#,##0.00"),"-","△")&amp;"】"))</f>
        <v>【0.15】</v>
      </c>
    </row>
    <row r="7" spans="1:148" s="22" customFormat="1" x14ac:dyDescent="0.15">
      <c r="A7" s="14"/>
      <c r="B7" s="23">
        <v>2024</v>
      </c>
      <c r="C7" s="23">
        <v>15849</v>
      </c>
      <c r="D7" s="23">
        <v>46</v>
      </c>
      <c r="E7" s="23">
        <v>17</v>
      </c>
      <c r="F7" s="23">
        <v>4</v>
      </c>
      <c r="G7" s="23">
        <v>0</v>
      </c>
      <c r="H7" s="23" t="s">
        <v>96</v>
      </c>
      <c r="I7" s="23" t="s">
        <v>97</v>
      </c>
      <c r="J7" s="23" t="s">
        <v>98</v>
      </c>
      <c r="K7" s="23" t="s">
        <v>99</v>
      </c>
      <c r="L7" s="23" t="s">
        <v>100</v>
      </c>
      <c r="M7" s="23" t="s">
        <v>101</v>
      </c>
      <c r="N7" s="24" t="s">
        <v>102</v>
      </c>
      <c r="O7" s="24">
        <v>97.44</v>
      </c>
      <c r="P7" s="24">
        <v>10.24</v>
      </c>
      <c r="Q7" s="24">
        <v>100</v>
      </c>
      <c r="R7" s="24">
        <v>3250</v>
      </c>
      <c r="S7" s="24">
        <v>7906</v>
      </c>
      <c r="T7" s="24">
        <v>180.87</v>
      </c>
      <c r="U7" s="24">
        <v>43.71</v>
      </c>
      <c r="V7" s="24">
        <v>800</v>
      </c>
      <c r="W7" s="24">
        <v>0.57999999999999996</v>
      </c>
      <c r="X7" s="24">
        <v>1379.31</v>
      </c>
      <c r="Y7" s="24" t="s">
        <v>102</v>
      </c>
      <c r="Z7" s="24" t="s">
        <v>102</v>
      </c>
      <c r="AA7" s="24" t="s">
        <v>102</v>
      </c>
      <c r="AB7" s="24">
        <v>103.9</v>
      </c>
      <c r="AC7" s="24">
        <v>103.42</v>
      </c>
      <c r="AD7" s="24" t="s">
        <v>102</v>
      </c>
      <c r="AE7" s="24" t="s">
        <v>102</v>
      </c>
      <c r="AF7" s="24" t="s">
        <v>102</v>
      </c>
      <c r="AG7" s="24">
        <v>107.11</v>
      </c>
      <c r="AH7" s="24">
        <v>103.79</v>
      </c>
      <c r="AI7" s="24">
        <v>105.07</v>
      </c>
      <c r="AJ7" s="24" t="s">
        <v>102</v>
      </c>
      <c r="AK7" s="24" t="s">
        <v>102</v>
      </c>
      <c r="AL7" s="24" t="s">
        <v>102</v>
      </c>
      <c r="AM7" s="24">
        <v>0</v>
      </c>
      <c r="AN7" s="24">
        <v>0</v>
      </c>
      <c r="AO7" s="24" t="s">
        <v>102</v>
      </c>
      <c r="AP7" s="24" t="s">
        <v>102</v>
      </c>
      <c r="AQ7" s="24" t="s">
        <v>102</v>
      </c>
      <c r="AR7" s="24">
        <v>69.540000000000006</v>
      </c>
      <c r="AS7" s="24">
        <v>53.87</v>
      </c>
      <c r="AT7" s="24">
        <v>63.54</v>
      </c>
      <c r="AU7" s="24" t="s">
        <v>102</v>
      </c>
      <c r="AV7" s="24" t="s">
        <v>102</v>
      </c>
      <c r="AW7" s="24" t="s">
        <v>102</v>
      </c>
      <c r="AX7" s="24">
        <v>52.56</v>
      </c>
      <c r="AY7" s="24">
        <v>60.15</v>
      </c>
      <c r="AZ7" s="24" t="s">
        <v>102</v>
      </c>
      <c r="BA7" s="24" t="s">
        <v>102</v>
      </c>
      <c r="BB7" s="24" t="s">
        <v>102</v>
      </c>
      <c r="BC7" s="24">
        <v>50.63</v>
      </c>
      <c r="BD7" s="24">
        <v>46.37</v>
      </c>
      <c r="BE7" s="24">
        <v>50.9</v>
      </c>
      <c r="BF7" s="24" t="s">
        <v>102</v>
      </c>
      <c r="BG7" s="24" t="s">
        <v>102</v>
      </c>
      <c r="BH7" s="24" t="s">
        <v>102</v>
      </c>
      <c r="BI7" s="24">
        <v>172</v>
      </c>
      <c r="BJ7" s="24">
        <v>98.25</v>
      </c>
      <c r="BK7" s="24" t="s">
        <v>102</v>
      </c>
      <c r="BL7" s="24" t="s">
        <v>102</v>
      </c>
      <c r="BM7" s="24" t="s">
        <v>102</v>
      </c>
      <c r="BN7" s="24">
        <v>1168.69</v>
      </c>
      <c r="BO7" s="24">
        <v>1062.58</v>
      </c>
      <c r="BP7" s="24">
        <v>1099.1500000000001</v>
      </c>
      <c r="BQ7" s="24" t="s">
        <v>102</v>
      </c>
      <c r="BR7" s="24" t="s">
        <v>102</v>
      </c>
      <c r="BS7" s="24" t="s">
        <v>102</v>
      </c>
      <c r="BT7" s="24">
        <v>58.21</v>
      </c>
      <c r="BU7" s="24">
        <v>53.16</v>
      </c>
      <c r="BV7" s="24" t="s">
        <v>102</v>
      </c>
      <c r="BW7" s="24" t="s">
        <v>102</v>
      </c>
      <c r="BX7" s="24" t="s">
        <v>102</v>
      </c>
      <c r="BY7" s="24">
        <v>70.709999999999994</v>
      </c>
      <c r="BZ7" s="24">
        <v>80.36</v>
      </c>
      <c r="CA7" s="24">
        <v>72.92</v>
      </c>
      <c r="CB7" s="24" t="s">
        <v>102</v>
      </c>
      <c r="CC7" s="24" t="s">
        <v>102</v>
      </c>
      <c r="CD7" s="24" t="s">
        <v>102</v>
      </c>
      <c r="CE7" s="24">
        <v>265.81</v>
      </c>
      <c r="CF7" s="24">
        <v>289.51</v>
      </c>
      <c r="CG7" s="24" t="s">
        <v>102</v>
      </c>
      <c r="CH7" s="24" t="s">
        <v>102</v>
      </c>
      <c r="CI7" s="24" t="s">
        <v>102</v>
      </c>
      <c r="CJ7" s="24">
        <v>233.15</v>
      </c>
      <c r="CK7" s="24">
        <v>201.33</v>
      </c>
      <c r="CL7" s="24">
        <v>225.78</v>
      </c>
      <c r="CM7" s="24" t="s">
        <v>102</v>
      </c>
      <c r="CN7" s="24" t="s">
        <v>102</v>
      </c>
      <c r="CO7" s="24" t="s">
        <v>102</v>
      </c>
      <c r="CP7" s="24">
        <v>62.37</v>
      </c>
      <c r="CQ7" s="24">
        <v>62.15</v>
      </c>
      <c r="CR7" s="24" t="s">
        <v>102</v>
      </c>
      <c r="CS7" s="24" t="s">
        <v>102</v>
      </c>
      <c r="CT7" s="24" t="s">
        <v>102</v>
      </c>
      <c r="CU7" s="24">
        <v>42.09</v>
      </c>
      <c r="CV7" s="24">
        <v>44.79</v>
      </c>
      <c r="CW7" s="24">
        <v>43.17</v>
      </c>
      <c r="CX7" s="24" t="s">
        <v>102</v>
      </c>
      <c r="CY7" s="24" t="s">
        <v>102</v>
      </c>
      <c r="CZ7" s="24" t="s">
        <v>102</v>
      </c>
      <c r="DA7" s="24">
        <v>86.41</v>
      </c>
      <c r="DB7" s="24">
        <v>86.5</v>
      </c>
      <c r="DC7" s="24" t="s">
        <v>102</v>
      </c>
      <c r="DD7" s="24" t="s">
        <v>102</v>
      </c>
      <c r="DE7" s="24" t="s">
        <v>102</v>
      </c>
      <c r="DF7" s="24">
        <v>84.73</v>
      </c>
      <c r="DG7" s="24">
        <v>88.68</v>
      </c>
      <c r="DH7" s="24">
        <v>86.31</v>
      </c>
      <c r="DI7" s="24" t="s">
        <v>102</v>
      </c>
      <c r="DJ7" s="24" t="s">
        <v>102</v>
      </c>
      <c r="DK7" s="24" t="s">
        <v>102</v>
      </c>
      <c r="DL7" s="24">
        <v>58.15</v>
      </c>
      <c r="DM7" s="24">
        <v>59.54</v>
      </c>
      <c r="DN7" s="24" t="s">
        <v>102</v>
      </c>
      <c r="DO7" s="24" t="s">
        <v>102</v>
      </c>
      <c r="DP7" s="24" t="s">
        <v>102</v>
      </c>
      <c r="DQ7" s="24">
        <v>26.77</v>
      </c>
      <c r="DR7" s="24">
        <v>34.590000000000003</v>
      </c>
      <c r="DS7" s="24">
        <v>30.82</v>
      </c>
      <c r="DT7" s="24" t="s">
        <v>102</v>
      </c>
      <c r="DU7" s="24" t="s">
        <v>102</v>
      </c>
      <c r="DV7" s="24" t="s">
        <v>102</v>
      </c>
      <c r="DW7" s="24">
        <v>0</v>
      </c>
      <c r="DX7" s="24">
        <v>0</v>
      </c>
      <c r="DY7" s="24" t="s">
        <v>102</v>
      </c>
      <c r="DZ7" s="24" t="s">
        <v>102</v>
      </c>
      <c r="EA7" s="24" t="s">
        <v>102</v>
      </c>
      <c r="EB7" s="24">
        <v>7.0000000000000007E-2</v>
      </c>
      <c r="EC7" s="24">
        <v>0.1</v>
      </c>
      <c r="ED7" s="24">
        <v>0.06</v>
      </c>
      <c r="EE7" s="24" t="s">
        <v>102</v>
      </c>
      <c r="EF7" s="24" t="s">
        <v>102</v>
      </c>
      <c r="EG7" s="24" t="s">
        <v>102</v>
      </c>
      <c r="EH7" s="24">
        <v>0</v>
      </c>
      <c r="EI7" s="24">
        <v>0</v>
      </c>
      <c r="EJ7" s="24" t="s">
        <v>102</v>
      </c>
      <c r="EK7" s="24" t="s">
        <v>102</v>
      </c>
      <c r="EL7" s="24" t="s">
        <v>102</v>
      </c>
      <c r="EM7" s="24">
        <v>0.06</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2026-02-02T02:13:11Z</cp:lastPrinted>
  <dcterms:created xsi:type="dcterms:W3CDTF">2025-12-23T06:08:16Z</dcterms:created>
  <dcterms:modified xsi:type="dcterms:W3CDTF">2026-02-02T02:28:12Z</dcterms:modified>
  <cp:category/>
</cp:coreProperties>
</file>