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10.10.100.31\洞爺湖町上下水道課\01管理・営業Ｇ\42振興局報告関係\R7\0204経営比較分析\【経営比較分析表】2024_015849_46_010\"/>
    </mc:Choice>
  </mc:AlternateContent>
  <xr:revisionPtr revIDLastSave="0" documentId="8_{4E546231-5520-47DA-A1D2-084EB50AF052}" xr6:coauthVersionLast="47" xr6:coauthVersionMax="47" xr10:uidLastSave="{00000000-0000-0000-0000-000000000000}"/>
  <workbookProtection workbookAlgorithmName="SHA-512" workbookHashValue="Y6GpNQ2/yhC6ZT39gcO3wMrPvTJ+erOrijdoV2/6Z1SeECmEn8RL+TSj2O23Lou6rV4V7bTbHl1r1vhUGCoiVw==" workbookSaltValue="XN5TXUkqTfXOVWZ9LPTxNA=="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<sst xmlns="http://schemas.openxmlformats.org/spreadsheetml/2006/main" count="228" uniqueCount="113">
  <si>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</si>
  <si>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</si>
  <si>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</si>
  <si>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</si>
  <si>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</si>
  <si>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</si>
  <si>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</si>
  <si>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</si>
  <si>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</si>
  <si>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</si>
  <si>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</si>
  <si>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</si>
  <si>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</si>
  <si>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</si>
  <si>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</si>
  <si>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</si>
  <si>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</si>
  <si>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</si>
  <si>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</si>
  <si>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</si>
  <si>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</si>
  <si>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</si>
  <si>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</si>
  <si>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</si>
  <si>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</si>
  <si>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</si>
  <si>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</si>
  <si>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</si>
  <si>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</si>
  <si>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</si>
  <si>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</si>
  <si>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</si>
  <si>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</si>
  <si>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</si>
  <si>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</si>
  <si>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</si>
  <si>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</si>
  <si>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</si>
  <si>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</si>
  <si>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</si>
  <si>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</si>
  <si>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</si>
  <si>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</si>
  <si>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</si>
  <si>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</si>
  <si>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</si>
  <si>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</si>
  <si>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</si>
  <si>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</si>
  <si>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</si>
  <si>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</si>
  <si>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</si>
  <si>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</si>
  <si>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</si>
  <si>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</si>
  <si>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</si>
  <si>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</si>
  <si>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</si>
  <si>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</si>
  <si>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</si>
  <si>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</si>
  <si>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</si>
  <si>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</si>
  <si>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</si>
  <si>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</si>
  <si>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</si>
  <si>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</si>
  <si>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</si>
  <si>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</si>
  <si>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</si>
  <si>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</si>
  <si>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</si>
  <si>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</si>
  <si>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</si>
  <si>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</si>
  <si>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</si>
  <si>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</si>
  <si>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</si>
  <si>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</si>
  <si>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</si>
  <si>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</si>
  <si>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</si>
  <si>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</si>
  <si>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</si>
  <si>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</si>
  <si>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</si>
  <si>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</si>
  <si>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</si>
  <si>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</si>
  <si>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</si>
  <si>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</si>
  <si>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</si>
  <si>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</si>
  <si>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洞爺湖町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</si>
  <si>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</si>
  <si>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</si>
  <si>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</si>
  <si>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</si>
  <si>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</si>
  <si>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</si>
  <si>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</si>
  <si>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</si>
  <si>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</si>
  <si>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</si>
  <si>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</si>
  <si>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</si>
  <si>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</si>
  <si>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</si>
  <si>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</si>
  <si>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</si>
  <si>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①経常収支比率は、類似団体平均値よりも低い数値である。継続的に100％を上回る黒字経営が続いているが、使用料以外の収入に依存しているため、経営改善が必要である。
②累積欠損金比率は、有珠山噴火が大きく影響しているが、年々減少している状況である。
③流動比率は、類似団体平均値以上で推移し、良好な状態と言えるものの、年々減少している状況である。
④企業債残高対給水収益比率は、横ばいで推移しているが、類似団体を上回っており、今後も大幅な減少は見込めないことから、対策が必要と考える。
⑤料金回収率は、類似団体平均値とほぼ同じであるが、年々減少傾向であるため、回収率向上のための検討が必要である。
⑥給水原価は、類似団体平均値を上回っており、引き続き経費等の効率化が必要である。
⑦施設利用率は、有効かつ安定的に利用している状況であるものの、人口減少などにより低い水準で推移しているため、適切な施設規模を検討していく必要がある。
⑧有収率は、類似団体平均値より低い状況が続いていたが、老朽管の布設替えなどの実施により、平均値に近い数値となった。今後も引き続き、有収率向上のための対策を講じる必要がある。
　以上のことから、料金改定などの経営改善や施設利用率の向上に向けた検討が必要である。</t>
    <rPh sb="51" eb="54">
      <t>シヨウリョウ</t>
    </rPh>
    <rPh sb="54" eb="56">
      <t>イガイ</t>
    </rPh>
    <rPh sb="57" eb="59">
      <t>シュウニュウ</t>
    </rPh>
    <rPh sb="60" eb="62">
      <t>イゾン</t>
    </rPh>
    <rPh sb="69" eb="71">
      <t>ケイエイ</t>
    </rPh>
    <rPh sb="71" eb="73">
      <t>カイゼン</t>
    </rPh>
    <rPh sb="74" eb="76">
      <t>ヒツヨウ</t>
    </rPh>
    <rPh sb="157" eb="159">
      <t>ネンネン</t>
    </rPh>
    <rPh sb="187" eb="188">
      <t>ヨコ</t>
    </rPh>
    <rPh sb="191" eb="193">
      <t>スイイ</t>
    </rPh>
    <rPh sb="211" eb="213">
      <t>コンゴ</t>
    </rPh>
    <rPh sb="214" eb="216">
      <t>オオハバ</t>
    </rPh>
    <rPh sb="217" eb="219">
      <t>ゲンショウ</t>
    </rPh>
    <rPh sb="220" eb="222">
      <t>ミコ</t>
    </rPh>
    <rPh sb="266" eb="268">
      <t>ネンネン</t>
    </rPh>
    <rPh sb="268" eb="272">
      <t>ゲンショウケイコウ</t>
    </rPh>
    <rPh sb="319" eb="320">
      <t>ヒ</t>
    </rPh>
    <rPh sb="321" eb="322">
      <t>ツヅ</t>
    </rPh>
    <rPh sb="323" eb="326">
      <t>ケイヒトウ</t>
    </rPh>
    <rPh sb="327" eb="330">
      <t>コウリツカ</t>
    </rPh>
    <rPh sb="331" eb="333">
      <t>ヒツヨウ</t>
    </rPh>
    <rPh sb="369" eb="373">
      <t>ジンコウゲンショウ</t>
    </rPh>
    <rPh sb="378" eb="379">
      <t>ヒク</t>
    </rPh>
    <rPh sb="380" eb="382">
      <t>スイジュン</t>
    </rPh>
    <rPh sb="383" eb="385">
      <t>スイイ</t>
    </rPh>
    <rPh sb="392" eb="394">
      <t>テキセツ</t>
    </rPh>
    <rPh sb="395" eb="399">
      <t>シセツキボ</t>
    </rPh>
    <rPh sb="400" eb="402">
      <t>ケントウ</t>
    </rPh>
    <rPh sb="406" eb="408">
      <t>ヒツヨウ</t>
    </rPh>
    <rPh sb="440" eb="443">
      <t>ロウキュウカン</t>
    </rPh>
    <rPh sb="444" eb="447">
      <t>フセツガ</t>
    </rPh>
    <rPh sb="451" eb="453">
      <t>ジッシ</t>
    </rPh>
    <rPh sb="470" eb="472">
      <t>コンゴ</t>
    </rPh>
    <rPh sb="473" eb="474">
      <t>ヒ</t>
    </rPh>
    <rPh sb="475" eb="476">
      <t>ツヅ</t>
    </rPh>
    <rPh sb="510" eb="512">
      <t>リョウキン</t>
    </rPh>
    <rPh sb="512" eb="514">
      <t>カイテイ</t>
    </rPh>
    <rPh sb="517" eb="521">
      <t>ケイエイカイゼン</t>
    </rPh>
    <rPh sb="522" eb="524">
      <t>シセツ</t>
    </rPh>
    <rPh sb="524" eb="527">
      <t>リヨウリツ</t>
    </rPh>
    <rPh sb="528" eb="530">
      <t>コウジョウ</t>
    </rPh>
    <rPh sb="531" eb="532">
      <t>ム</t>
    </rPh>
    <rPh sb="534" eb="536">
      <t>ケントウ</t>
    </rPh>
    <rPh sb="537" eb="539">
      <t>ヒツヨウ</t>
    </rPh>
    <phoneticPr fontId="4"/>
  </si>
  <si>
    <t>①・②有形固定資産減価償却率及び管路経年化率については、共に類似団体平均値を上回り、法定耐用年数に近づいている資産及び法定耐用年数を経過した管路が年々増加している状況である。現在は、計画的に施設の更新を行っている。
③管路更新率は、年々減少傾向にあり類似団体平均値を下回った。老朽化も進んでいることから、今後は計画的な更新が必要である。</t>
    <rPh sb="87" eb="89">
      <t>ゲンザイ</t>
    </rPh>
    <rPh sb="91" eb="94">
      <t>ケイカクテキ</t>
    </rPh>
    <rPh sb="95" eb="97">
      <t>シセツ</t>
    </rPh>
    <rPh sb="98" eb="100">
      <t>コウシン</t>
    </rPh>
    <rPh sb="101" eb="102">
      <t>オコナ</t>
    </rPh>
    <rPh sb="116" eb="118">
      <t>ネンネン</t>
    </rPh>
    <rPh sb="118" eb="122">
      <t>ゲンショウケイコウ</t>
    </rPh>
    <rPh sb="125" eb="132">
      <t>ルイジダンタイヘイキンチ</t>
    </rPh>
    <rPh sb="133" eb="135">
      <t>シタマワ</t>
    </rPh>
    <rPh sb="138" eb="141">
      <t>ロウキュウカ</t>
    </rPh>
    <rPh sb="142" eb="143">
      <t>スス</t>
    </rPh>
    <rPh sb="152" eb="154">
      <t>コンゴ</t>
    </rPh>
    <rPh sb="155" eb="158">
      <t>ケイカクテキ</t>
    </rPh>
    <rPh sb="159" eb="161">
      <t>コウシン</t>
    </rPh>
    <rPh sb="162" eb="164">
      <t>ヒツヨウ</t>
    </rPh>
    <phoneticPr fontId="4"/>
  </si>
  <si>
    <t>　人口減少に伴う使用料収入の減少、物価高騰等に伴う施設維持管理費の増加及び施設の老朽化に対する費用の増加等、経営環境の厳しさは年々増しており、安定した事業運営を実現するためには、更なる経費削減や経営の効率化が必要である。また「洞爺湖町水道事業経営戦略」をもとに、使用料の見直しや施設更新計画等の見直しを含め、投資のあり方についても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</si>
</sst>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1.44</c:v>
                </c:pt>
                <c:pt idx="1">
                  <c:v>1.23</c:v>
                </c:pt>
                <c:pt idx="2">
                  <c:v>0.83</c:v>
                </c:pt>
                <c:pt idx="3">
                  <c:v>0.52</c:v>
                </c:pt>
                <c:pt idx="4">
                  <c:v>0.49</c:v>
                </c:pt>
              </c:numCache>
            </c:numRef>
          </c:val>
          <c:extLst>
            <c:ext xmlns:c16="http://schemas.microsoft.com/office/drawing/2014/chart" uri="{C3380CC4-5D6E-409C-BE32-E72D297353CC}">
              <c16:uniqueId val="{00000000-6A56-4292-84EF-1E96CB3E118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6A56-4292-84EF-1E96CB3E118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36.24</c:v>
                </c:pt>
                <c:pt idx="1">
                  <c:v>34.9</c:v>
                </c:pt>
                <c:pt idx="2">
                  <c:v>36.39</c:v>
                </c:pt>
                <c:pt idx="3">
                  <c:v>36.1</c:v>
                </c:pt>
                <c:pt idx="4">
                  <c:v>36.96</c:v>
                </c:pt>
              </c:numCache>
            </c:numRef>
          </c:val>
          <c:extLst>
            <c:ext xmlns:c16="http://schemas.microsoft.com/office/drawing/2014/chart" uri="{C3380CC4-5D6E-409C-BE32-E72D297353CC}">
              <c16:uniqueId val="{00000000-17C5-44B1-875F-E30929C733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17C5-44B1-875F-E30929C733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73.040000000000006</c:v>
                </c:pt>
                <c:pt idx="1">
                  <c:v>73.72</c:v>
                </c:pt>
                <c:pt idx="2">
                  <c:v>74.5</c:v>
                </c:pt>
                <c:pt idx="3">
                  <c:v>76.5</c:v>
                </c:pt>
                <c:pt idx="4">
                  <c:v>75.150000000000006</c:v>
                </c:pt>
              </c:numCache>
            </c:numRef>
          </c:val>
          <c:extLst>
            <c:ext xmlns:c16="http://schemas.microsoft.com/office/drawing/2014/chart" uri="{C3380CC4-5D6E-409C-BE32-E72D297353CC}">
              <c16:uniqueId val="{00000000-2F42-49DE-B769-BC3A2EF6AA0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2F42-49DE-B769-BC3A2EF6AA0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103.26</c:v>
                </c:pt>
                <c:pt idx="1">
                  <c:v>103.36</c:v>
                </c:pt>
                <c:pt idx="2">
                  <c:v>101.12</c:v>
                </c:pt>
                <c:pt idx="3">
                  <c:v>100.56</c:v>
                </c:pt>
                <c:pt idx="4">
                  <c:v>100.81</c:v>
                </c:pt>
              </c:numCache>
            </c:numRef>
          </c:val>
          <c:extLst>
            <c:ext xmlns:c16="http://schemas.microsoft.com/office/drawing/2014/chart" uri="{C3380CC4-5D6E-409C-BE32-E72D297353CC}">
              <c16:uniqueId val="{00000000-889E-47D0-84EC-D0F751532D8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889E-47D0-84EC-D0F751532D8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60.76</c:v>
                </c:pt>
                <c:pt idx="1">
                  <c:v>61.51</c:v>
                </c:pt>
                <c:pt idx="2">
                  <c:v>61.93</c:v>
                </c:pt>
                <c:pt idx="3">
                  <c:v>62.92</c:v>
                </c:pt>
                <c:pt idx="4">
                  <c:v>64.36</c:v>
                </c:pt>
              </c:numCache>
            </c:numRef>
          </c:val>
          <c:extLst>
            <c:ext xmlns:c16="http://schemas.microsoft.com/office/drawing/2014/chart" uri="{C3380CC4-5D6E-409C-BE32-E72D297353CC}">
              <c16:uniqueId val="{00000000-9DCE-42DB-9B7F-D9E235E87E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9DCE-42DB-9B7F-D9E235E87E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29.14</c:v>
                </c:pt>
                <c:pt idx="1">
                  <c:v>28.96</c:v>
                </c:pt>
                <c:pt idx="2">
                  <c:v>31.49</c:v>
                </c:pt>
                <c:pt idx="3">
                  <c:v>31.96</c:v>
                </c:pt>
                <c:pt idx="4">
                  <c:v>29.25</c:v>
                </c:pt>
              </c:numCache>
            </c:numRef>
          </c:val>
          <c:extLst>
            <c:ext xmlns:c16="http://schemas.microsoft.com/office/drawing/2014/chart" uri="{C3380CC4-5D6E-409C-BE32-E72D297353CC}">
              <c16:uniqueId val="{00000000-F7C7-49EC-99A1-8906636F925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F7C7-49EC-99A1-8906636F925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15.59</c:v>
                </c:pt>
                <c:pt idx="1">
                  <c:v>8.82</c:v>
                </c:pt>
                <c:pt idx="2">
                  <c:v>7.69</c:v>
                </c:pt>
                <c:pt idx="3">
                  <c:v>6.04</c:v>
                </c:pt>
                <c:pt idx="4">
                  <c:v>4.6900000000000004</c:v>
                </c:pt>
              </c:numCache>
            </c:numRef>
          </c:val>
          <c:extLst>
            <c:ext xmlns:c16="http://schemas.microsoft.com/office/drawing/2014/chart" uri="{C3380CC4-5D6E-409C-BE32-E72D297353CC}">
              <c16:uniqueId val="{00000000-AB9B-4185-B27E-174057ACE8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AB9B-4185-B27E-174057ACE8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493.73</c:v>
                </c:pt>
                <c:pt idx="1">
                  <c:v>444.51</c:v>
                </c:pt>
                <c:pt idx="2">
                  <c:v>430.52</c:v>
                </c:pt>
                <c:pt idx="3">
                  <c:v>393.68</c:v>
                </c:pt>
                <c:pt idx="4">
                  <c:v>366.82</c:v>
                </c:pt>
              </c:numCache>
            </c:numRef>
          </c:val>
          <c:extLst>
            <c:ext xmlns:c16="http://schemas.microsoft.com/office/drawing/2014/chart" uri="{C3380CC4-5D6E-409C-BE32-E72D297353CC}">
              <c16:uniqueId val="{00000000-9114-454F-82E4-72647570C8F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9114-454F-82E4-72647570C8F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663.15</c:v>
                </c:pt>
                <c:pt idx="1">
                  <c:v>604.41999999999996</c:v>
                </c:pt>
                <c:pt idx="2">
                  <c:v>677.84</c:v>
                </c:pt>
                <c:pt idx="3">
                  <c:v>611.65</c:v>
                </c:pt>
                <c:pt idx="4">
                  <c:v>617.54</c:v>
                </c:pt>
              </c:numCache>
            </c:numRef>
          </c:val>
          <c:extLst>
            <c:ext xmlns:c16="http://schemas.microsoft.com/office/drawing/2014/chart" uri="{C3380CC4-5D6E-409C-BE32-E72D297353CC}">
              <c16:uniqueId val="{00000000-CCA8-4D7E-B0C8-6C5E021EEF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CCA8-4D7E-B0C8-6C5E021EEF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84.16</c:v>
                </c:pt>
                <c:pt idx="1">
                  <c:v>101.48</c:v>
                </c:pt>
                <c:pt idx="2">
                  <c:v>89.88</c:v>
                </c:pt>
                <c:pt idx="3">
                  <c:v>85.29</c:v>
                </c:pt>
                <c:pt idx="4">
                  <c:v>78.83</c:v>
                </c:pt>
              </c:numCache>
            </c:numRef>
          </c:val>
          <c:extLst>
            <c:ext xmlns:c16="http://schemas.microsoft.com/office/drawing/2014/chart" uri="{C3380CC4-5D6E-409C-BE32-E72D297353CC}">
              <c16:uniqueId val="{00000000-DA74-4324-BCF2-A35D3F0829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DA74-4324-BCF2-A35D3F0829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205.57</c:v>
                </c:pt>
                <c:pt idx="1">
                  <c:v>203.88</c:v>
                </c:pt>
                <c:pt idx="2">
                  <c:v>205.06</c:v>
                </c:pt>
                <c:pt idx="3">
                  <c:v>236.34</c:v>
                </c:pt>
                <c:pt idx="4">
                  <c:v>256.24</c:v>
                </c:pt>
              </c:numCache>
            </c:numRef>
          </c:val>
          <c:extLst>
            <c:ext xmlns:c16="http://schemas.microsoft.com/office/drawing/2014/chart" uri="{C3380CC4-5D6E-409C-BE32-E72D297353CC}">
              <c16:uniqueId val="{00000000-8E58-486B-9B11-F4E3F171E90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8E58-486B-9B11-F4E3F171E90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洞爺湖町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7906</v>
      </c>
      <c r="AM8" s="58"/>
      <c r="AN8" s="58"/>
      <c r="AO8" s="58"/>
      <c r="AP8" s="58"/>
      <c r="AQ8" s="58"/>
      <c r="AR8" s="58"/>
      <c r="AS8" s="58"/>
      <c r="AT8" s="55">
        <f>データ!$S$6</f>
        <v>180.87</v>
      </c>
      <c r="AU8" s="56"/>
      <c r="AV8" s="56"/>
      <c r="AW8" s="56"/>
      <c r="AX8" s="56"/>
      <c r="AY8" s="56"/>
      <c r="AZ8" s="56"/>
      <c r="BA8" s="56"/>
      <c r="BB8" s="45">
        <f>データ!$T$6</f>
        <v>43.71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63.58</v>
      </c>
      <c r="J10" s="56"/>
      <c r="K10" s="56"/>
      <c r="L10" s="56"/>
      <c r="M10" s="56"/>
      <c r="N10" s="56"/>
      <c r="O10" s="57"/>
      <c r="P10" s="45">
        <f>データ!$P$6</f>
        <v>81.53</v>
      </c>
      <c r="Q10" s="45"/>
      <c r="R10" s="45"/>
      <c r="S10" s="45"/>
      <c r="T10" s="45"/>
      <c r="U10" s="45"/>
      <c r="V10" s="45"/>
      <c r="W10" s="58">
        <f>データ!$Q$6</f>
        <v>4290</v>
      </c>
      <c r="X10" s="58"/>
      <c r="Y10" s="58"/>
      <c r="Z10" s="58"/>
      <c r="AA10" s="58"/>
      <c r="AB10" s="58"/>
      <c r="AC10" s="58"/>
      <c r="AD10" s="2"/>
      <c r="AE10" s="2"/>
      <c r="AF10" s="2"/>
      <c r="AG10" s="2"/>
      <c r="AH10" s="2"/>
      <c r="AI10" s="2"/>
      <c r="AJ10" s="2"/>
      <c r="AK10" s="2"/>
      <c r="AL10" s="58">
        <f>データ!$U$6</f>
        <v>6358</v>
      </c>
      <c r="AM10" s="58"/>
      <c r="AN10" s="58"/>
      <c r="AO10" s="58"/>
      <c r="AP10" s="58"/>
      <c r="AQ10" s="58"/>
      <c r="AR10" s="58"/>
      <c r="AS10" s="58"/>
      <c r="AT10" s="55">
        <f>データ!$V$6</f>
        <v>23.33</v>
      </c>
      <c r="AU10" s="56"/>
      <c r="AV10" s="56"/>
      <c r="AW10" s="56"/>
      <c r="AX10" s="56"/>
      <c r="AY10" s="56"/>
      <c r="AZ10" s="56"/>
      <c r="BA10" s="56"/>
      <c r="BB10" s="45">
        <f>データ!$W$6</f>
        <v>272.52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NlRTI8ebpUonuYSf3CHasUBuIuGyHG+H/V7AAEtZypK/yX2CkKWAguA4FAVszJhZOIi6Un+fC2Pg48TJPouWg==" saltValue="ll9fw355q81QIhsIDosLq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15849</v>
      </c>
      <c r="D6" s="20">
        <f t="shared" si="3"/>
        <v>46</v>
      </c>
      <c r="E6" s="20">
        <f t="shared" si="3"/>
        <v>1</v>
      </c>
      <c r="F6" s="20">
        <f t="shared" si="3"/>
        <v>0</v>
      </c>
      <c r="G6" s="20">
        <f t="shared" si="3"/>
        <v>1</v>
      </c>
      <c r="H6" s="20" t="str">
        <f t="shared" si="3"/>
        <v>北海道　洞爺湖町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63.58</v>
      </c>
      <c r="P6" s="21">
        <f t="shared" si="3"/>
        <v>81.53</v>
      </c>
      <c r="Q6" s="21">
        <f t="shared" si="3"/>
        <v>4290</v>
      </c>
      <c r="R6" s="21">
        <f t="shared" si="3"/>
        <v>7906</v>
      </c>
      <c r="S6" s="21">
        <f t="shared" si="3"/>
        <v>180.87</v>
      </c>
      <c r="T6" s="21">
        <f t="shared" si="3"/>
        <v>43.71</v>
      </c>
      <c r="U6" s="21">
        <f t="shared" si="3"/>
        <v>6358</v>
      </c>
      <c r="V6" s="21">
        <f t="shared" si="3"/>
        <v>23.33</v>
      </c>
      <c r="W6" s="21">
        <f t="shared" si="3"/>
        <v>272.52</v>
      </c>
      <c r="X6" s="22">
        <f>IF(X7="",NA(),X7)</f>
        <v>103.26</v>
      </c>
      <c r="Y6" s="22">
        <f t="shared" ref="Y6:AG6" si="4">IF(Y7="",NA(),Y7)</f>
        <v>103.36</v>
      </c>
      <c r="Z6" s="22">
        <f t="shared" si="4"/>
        <v>101.12</v>
      </c>
      <c r="AA6" s="22">
        <f t="shared" si="4"/>
        <v>100.56</v>
      </c>
      <c r="AB6" s="22">
        <f t="shared" si="4"/>
        <v>100.81</v>
      </c>
      <c r="AC6" s="22">
        <f t="shared" si="4"/>
        <v>105.34</v>
      </c>
      <c r="AD6" s="22">
        <f t="shared" si="4"/>
        <v>105.77</v>
      </c>
      <c r="AE6" s="22">
        <f t="shared" si="4"/>
        <v>104.82</v>
      </c>
      <c r="AF6" s="22">
        <f t="shared" si="4"/>
        <v>106.46</v>
      </c>
      <c r="AG6" s="22">
        <f t="shared" si="4"/>
        <v>103.41</v>
      </c>
      <c r="AH6" s="21" t="str">
        <f>IF(AH7="","",IF(AH7="-","【-】","【"&amp;SUBSTITUTE(TEXT(AH7,"#,##0.00"),"-","△")&amp;"】"))</f>
        <v>【107.26】</v>
      </c>
      <c r="AI6" s="22">
        <f>IF(AI7="",NA(),AI7)</f>
        <v>15.59</v>
      </c>
      <c r="AJ6" s="22">
        <f t="shared" ref="AJ6:AR6" si="5">IF(AJ7="",NA(),AJ7)</f>
        <v>8.82</v>
      </c>
      <c r="AK6" s="22">
        <f t="shared" si="5"/>
        <v>7.69</v>
      </c>
      <c r="AL6" s="22">
        <f t="shared" si="5"/>
        <v>6.04</v>
      </c>
      <c r="AM6" s="22">
        <f t="shared" si="5"/>
        <v>4.6900000000000004</v>
      </c>
      <c r="AN6" s="22">
        <f t="shared" si="5"/>
        <v>24.04</v>
      </c>
      <c r="AO6" s="22">
        <f t="shared" si="5"/>
        <v>28.03</v>
      </c>
      <c r="AP6" s="22">
        <f t="shared" si="5"/>
        <v>26.73</v>
      </c>
      <c r="AQ6" s="22">
        <f t="shared" si="5"/>
        <v>27.85</v>
      </c>
      <c r="AR6" s="22">
        <f t="shared" si="5"/>
        <v>28</v>
      </c>
      <c r="AS6" s="21" t="str">
        <f>IF(AS7="","",IF(AS7="-","【-】","【"&amp;SUBSTITUTE(TEXT(AS7,"#,##0.00"),"-","△")&amp;"】"))</f>
        <v>【1.61】</v>
      </c>
      <c r="AT6" s="22">
        <f>IF(AT7="",NA(),AT7)</f>
        <v>493.73</v>
      </c>
      <c r="AU6" s="22">
        <f t="shared" ref="AU6:BC6" si="6">IF(AU7="",NA(),AU7)</f>
        <v>444.51</v>
      </c>
      <c r="AV6" s="22">
        <f t="shared" si="6"/>
        <v>430.52</v>
      </c>
      <c r="AW6" s="22">
        <f t="shared" si="6"/>
        <v>393.68</v>
      </c>
      <c r="AX6" s="22">
        <f t="shared" si="6"/>
        <v>366.82</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663.15</v>
      </c>
      <c r="BF6" s="22">
        <f t="shared" ref="BF6:BN6" si="7">IF(BF7="",NA(),BF7)</f>
        <v>604.41999999999996</v>
      </c>
      <c r="BG6" s="22">
        <f t="shared" si="7"/>
        <v>677.84</v>
      </c>
      <c r="BH6" s="22">
        <f t="shared" si="7"/>
        <v>611.65</v>
      </c>
      <c r="BI6" s="22">
        <f t="shared" si="7"/>
        <v>617.54</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84.16</v>
      </c>
      <c r="BQ6" s="22">
        <f t="shared" ref="BQ6:BY6" si="8">IF(BQ7="",NA(),BQ7)</f>
        <v>101.48</v>
      </c>
      <c r="BR6" s="22">
        <f t="shared" si="8"/>
        <v>89.88</v>
      </c>
      <c r="BS6" s="22">
        <f t="shared" si="8"/>
        <v>85.29</v>
      </c>
      <c r="BT6" s="22">
        <f t="shared" si="8"/>
        <v>78.83</v>
      </c>
      <c r="BU6" s="22">
        <f t="shared" si="8"/>
        <v>82.78</v>
      </c>
      <c r="BV6" s="22">
        <f t="shared" si="8"/>
        <v>84.82</v>
      </c>
      <c r="BW6" s="22">
        <f t="shared" si="8"/>
        <v>82.29</v>
      </c>
      <c r="BX6" s="22">
        <f t="shared" si="8"/>
        <v>84.16</v>
      </c>
      <c r="BY6" s="22">
        <f t="shared" si="8"/>
        <v>81.45</v>
      </c>
      <c r="BZ6" s="21" t="str">
        <f>IF(BZ7="","",IF(BZ7="-","【-】","【"&amp;SUBSTITUTE(TEXT(BZ7,"#,##0.00"),"-","△")&amp;"】"))</f>
        <v>【97.59】</v>
      </c>
      <c r="CA6" s="22">
        <f>IF(CA7="",NA(),CA7)</f>
        <v>205.57</v>
      </c>
      <c r="CB6" s="22">
        <f t="shared" ref="CB6:CJ6" si="9">IF(CB7="",NA(),CB7)</f>
        <v>203.88</v>
      </c>
      <c r="CC6" s="22">
        <f t="shared" si="9"/>
        <v>205.06</v>
      </c>
      <c r="CD6" s="22">
        <f t="shared" si="9"/>
        <v>236.34</v>
      </c>
      <c r="CE6" s="22">
        <f t="shared" si="9"/>
        <v>256.24</v>
      </c>
      <c r="CF6" s="22">
        <f t="shared" si="9"/>
        <v>225.09</v>
      </c>
      <c r="CG6" s="22">
        <f t="shared" si="9"/>
        <v>224.82</v>
      </c>
      <c r="CH6" s="22">
        <f t="shared" si="9"/>
        <v>230.85</v>
      </c>
      <c r="CI6" s="22">
        <f t="shared" si="9"/>
        <v>230.21</v>
      </c>
      <c r="CJ6" s="22">
        <f t="shared" si="9"/>
        <v>240.31</v>
      </c>
      <c r="CK6" s="21" t="str">
        <f>IF(CK7="","",IF(CK7="-","【-】","【"&amp;SUBSTITUTE(TEXT(CK7,"#,##0.00"),"-","△")&amp;"】"))</f>
        <v>【181.66】</v>
      </c>
      <c r="CL6" s="22">
        <f>IF(CL7="",NA(),CL7)</f>
        <v>36.24</v>
      </c>
      <c r="CM6" s="22">
        <f t="shared" ref="CM6:CU6" si="10">IF(CM7="",NA(),CM7)</f>
        <v>34.9</v>
      </c>
      <c r="CN6" s="22">
        <f t="shared" si="10"/>
        <v>36.39</v>
      </c>
      <c r="CO6" s="22">
        <f t="shared" si="10"/>
        <v>36.1</v>
      </c>
      <c r="CP6" s="22">
        <f t="shared" si="10"/>
        <v>36.96</v>
      </c>
      <c r="CQ6" s="22">
        <f t="shared" si="10"/>
        <v>49.38</v>
      </c>
      <c r="CR6" s="22">
        <f t="shared" si="10"/>
        <v>50.09</v>
      </c>
      <c r="CS6" s="22">
        <f t="shared" si="10"/>
        <v>50.1</v>
      </c>
      <c r="CT6" s="22">
        <f t="shared" si="10"/>
        <v>49.76</v>
      </c>
      <c r="CU6" s="22">
        <f t="shared" si="10"/>
        <v>49.74</v>
      </c>
      <c r="CV6" s="21" t="str">
        <f>IF(CV7="","",IF(CV7="-","【-】","【"&amp;SUBSTITUTE(TEXT(CV7,"#,##0.00"),"-","△")&amp;"】"))</f>
        <v>【60.21】</v>
      </c>
      <c r="CW6" s="22">
        <f>IF(CW7="",NA(),CW7)</f>
        <v>73.040000000000006</v>
      </c>
      <c r="CX6" s="22">
        <f t="shared" ref="CX6:DF6" si="11">IF(CX7="",NA(),CX7)</f>
        <v>73.72</v>
      </c>
      <c r="CY6" s="22">
        <f t="shared" si="11"/>
        <v>74.5</v>
      </c>
      <c r="CZ6" s="22">
        <f t="shared" si="11"/>
        <v>76.5</v>
      </c>
      <c r="DA6" s="22">
        <f t="shared" si="11"/>
        <v>75.150000000000006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60.76</v>
      </c>
      <c r="DI6" s="22">
        <f t="shared" ref="DI6:DQ6" si="12">IF(DI7="",NA(),DI7)</f>
        <v>61.51</v>
      </c>
      <c r="DJ6" s="22">
        <f t="shared" si="12"/>
        <v>61.93</v>
      </c>
      <c r="DK6" s="22">
        <f t="shared" si="12"/>
        <v>62.92</v>
      </c>
      <c r="DL6" s="22">
        <f t="shared" si="12"/>
        <v>64.36</v>
      </c>
      <c r="DM6" s="22">
        <f t="shared" si="12"/>
        <v>47.5</v>
      </c>
      <c r="DN6" s="22">
        <f t="shared" si="12"/>
        <v>48.41</v>
      </c>
      <c r="DO6" s="22">
        <f t="shared" si="12"/>
        <v>50.02</v>
      </c>
      <c r="DP6" s="22">
        <f t="shared" si="12"/>
        <v>51.38</v>
      </c>
      <c r="DQ6" s="22">
        <f t="shared" si="12"/>
        <v>52.3</v>
      </c>
      <c r="DR6" s="21" t="str">
        <f>IF(DR7="","",IF(DR7="-","【-】","【"&amp;SUBSTITUTE(TEXT(DR7,"#,##0.00"),"-","△")&amp;"】"))</f>
        <v>【52.41】</v>
      </c>
      <c r="DS6" s="22">
        <f>IF(DS7="",NA(),DS7)</f>
        <v>29.14</v>
      </c>
      <c r="DT6" s="22">
        <f t="shared" ref="DT6:EB6" si="13">IF(DT7="",NA(),DT7)</f>
        <v>28.96</v>
      </c>
      <c r="DU6" s="22">
        <f t="shared" si="13"/>
        <v>31.49</v>
      </c>
      <c r="DV6" s="22">
        <f t="shared" si="13"/>
        <v>31.96</v>
      </c>
      <c r="DW6" s="22">
        <f t="shared" si="13"/>
        <v>29.25</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1.44</v>
      </c>
      <c r="EE6" s="22">
        <f t="shared" ref="EE6:EM6" si="14">IF(EE7="",NA(),EE7)</f>
        <v>1.23</v>
      </c>
      <c r="EF6" s="22">
        <f t="shared" si="14"/>
        <v>0.83</v>
      </c>
      <c r="EG6" s="22">
        <f t="shared" si="14"/>
        <v>0.52</v>
      </c>
      <c r="EH6" s="22">
        <f t="shared" si="14"/>
        <v>0.49</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15849</v>
      </c>
      <c r="D7" s="24">
        <v>46</v>
      </c>
      <c r="E7" s="24">
        <v>1</v>
      </c>
      <c r="F7" s="24">
        <v>0</v>
      </c>
      <c r="G7" s="24">
        <v>1</v>
      </c>
      <c r="H7" s="24" t="s">
        <v>93</v>
      </c>
      <c r="I7" s="24" t="s">
        <v>94</v>
      </c>
      <c r="J7" s="24" t="s">
        <v>95</v>
      </c>
      <c r="K7" s="24" t="s">
        <v>96</v>
      </c>
      <c r="L7" s="24" t="s">
        <v>97</v>
      </c>
      <c r="M7" s="24" t="s">
        <v>98</v>
      </c>
      <c r="N7" s="25" t="s">
        <v>99</v>
      </c>
      <c r="O7" s="25">
        <v>63.58</v>
      </c>
      <c r="P7" s="25">
        <v>81.53</v>
      </c>
      <c r="Q7" s="25">
        <v>4290</v>
      </c>
      <c r="R7" s="25">
        <v>7906</v>
      </c>
      <c r="S7" s="25">
        <v>180.87</v>
      </c>
      <c r="T7" s="25">
        <v>43.71</v>
      </c>
      <c r="U7" s="25">
        <v>6358</v>
      </c>
      <c r="V7" s="25">
        <v>23.33</v>
      </c>
      <c r="W7" s="25">
        <v>272.52</v>
      </c>
      <c r="X7" s="25">
        <v>103.26</v>
      </c>
      <c r="Y7" s="25">
        <v>103.36</v>
      </c>
      <c r="Z7" s="25">
        <v>101.12</v>
      </c>
      <c r="AA7" s="25">
        <v>100.56</v>
      </c>
      <c r="AB7" s="25">
        <v>100.81</v>
      </c>
      <c r="AC7" s="25">
        <v>105.34</v>
      </c>
      <c r="AD7" s="25">
        <v>105.77</v>
      </c>
      <c r="AE7" s="25">
        <v>104.82</v>
      </c>
      <c r="AF7" s="25">
        <v>106.46</v>
      </c>
      <c r="AG7" s="25">
        <v>103.41</v>
      </c>
      <c r="AH7" s="25">
        <v>107.26</v>
      </c>
      <c r="AI7" s="25">
        <v>15.59</v>
      </c>
      <c r="AJ7" s="25">
        <v>8.82</v>
      </c>
      <c r="AK7" s="25">
        <v>7.69</v>
      </c>
      <c r="AL7" s="25">
        <v>6.04</v>
      </c>
      <c r="AM7" s="25">
        <v>4.6900000000000004</v>
      </c>
      <c r="AN7" s="25">
        <v>24.04</v>
      </c>
      <c r="AO7" s="25">
        <v>28.03</v>
      </c>
      <c r="AP7" s="25">
        <v>26.73</v>
      </c>
      <c r="AQ7" s="25">
        <v>27.85</v>
      </c>
      <c r="AR7" s="25">
        <v>28</v>
      </c>
      <c r="AS7" s="25">
        <v>1.61</v>
      </c>
      <c r="AT7" s="25">
        <v>493.73</v>
      </c>
      <c r="AU7" s="25">
        <v>444.51</v>
      </c>
      <c r="AV7" s="25">
        <v>430.52</v>
      </c>
      <c r="AW7" s="25">
        <v>393.68</v>
      </c>
      <c r="AX7" s="25">
        <v>366.82</v>
      </c>
      <c r="AY7" s="25">
        <v>305.08</v>
      </c>
      <c r="AZ7" s="25">
        <v>305.33999999999997</v>
      </c>
      <c r="BA7" s="25">
        <v>310.01</v>
      </c>
      <c r="BB7" s="25">
        <v>311.12</v>
      </c>
      <c r="BC7" s="25">
        <v>293.51</v>
      </c>
      <c r="BD7" s="25">
        <v>239.69</v>
      </c>
      <c r="BE7" s="25">
        <v>663.15</v>
      </c>
      <c r="BF7" s="25">
        <v>604.41999999999996</v>
      </c>
      <c r="BG7" s="25">
        <v>677.84</v>
      </c>
      <c r="BH7" s="25">
        <v>611.65</v>
      </c>
      <c r="BI7" s="25">
        <v>617.54</v>
      </c>
      <c r="BJ7" s="25">
        <v>585.59</v>
      </c>
      <c r="BK7" s="25">
        <v>561.34</v>
      </c>
      <c r="BL7" s="25">
        <v>538.33000000000004</v>
      </c>
      <c r="BM7" s="25">
        <v>515.14</v>
      </c>
      <c r="BN7" s="25">
        <v>498.34</v>
      </c>
      <c r="BO7" s="25">
        <v>264.86</v>
      </c>
      <c r="BP7" s="25">
        <v>84.16</v>
      </c>
      <c r="BQ7" s="25">
        <v>101.48</v>
      </c>
      <c r="BR7" s="25">
        <v>89.88</v>
      </c>
      <c r="BS7" s="25">
        <v>85.29</v>
      </c>
      <c r="BT7" s="25">
        <v>78.83</v>
      </c>
      <c r="BU7" s="25">
        <v>82.78</v>
      </c>
      <c r="BV7" s="25">
        <v>84.82</v>
      </c>
      <c r="BW7" s="25">
        <v>82.29</v>
      </c>
      <c r="BX7" s="25">
        <v>84.16</v>
      </c>
      <c r="BY7" s="25">
        <v>81.45</v>
      </c>
      <c r="BZ7" s="25">
        <v>97.59</v>
      </c>
      <c r="CA7" s="25">
        <v>205.57</v>
      </c>
      <c r="CB7" s="25">
        <v>203.88</v>
      </c>
      <c r="CC7" s="25">
        <v>205.06</v>
      </c>
      <c r="CD7" s="25">
        <v>236.34</v>
      </c>
      <c r="CE7" s="25">
        <v>256.24</v>
      </c>
      <c r="CF7" s="25">
        <v>225.09</v>
      </c>
      <c r="CG7" s="25">
        <v>224.82</v>
      </c>
      <c r="CH7" s="25">
        <v>230.85</v>
      </c>
      <c r="CI7" s="25">
        <v>230.21</v>
      </c>
      <c r="CJ7" s="25">
        <v>240.31</v>
      </c>
      <c r="CK7" s="25">
        <v>181.66</v>
      </c>
      <c r="CL7" s="25">
        <v>36.24</v>
      </c>
      <c r="CM7" s="25">
        <v>34.9</v>
      </c>
      <c r="CN7" s="25">
        <v>36.39</v>
      </c>
      <c r="CO7" s="25">
        <v>36.1</v>
      </c>
      <c r="CP7" s="25">
        <v>36.96</v>
      </c>
      <c r="CQ7" s="25">
        <v>49.38</v>
      </c>
      <c r="CR7" s="25">
        <v>50.09</v>
      </c>
      <c r="CS7" s="25">
        <v>50.1</v>
      </c>
      <c r="CT7" s="25">
        <v>49.76</v>
      </c>
      <c r="CU7" s="25">
        <v>49.74</v>
      </c>
      <c r="CV7" s="25">
        <v>60.21</v>
      </c>
      <c r="CW7" s="25">
        <v>73.040000000000006</v>
      </c>
      <c r="CX7" s="25">
        <v>73.72</v>
      </c>
      <c r="CY7" s="25">
        <v>74.5</v>
      </c>
      <c r="CZ7" s="25">
        <v>76.5</v>
      </c>
      <c r="DA7" s="25">
        <v>75.150000000000006</v>
      </c>
      <c r="DB7" s="25">
        <v>78.010000000000005</v>
      </c>
      <c r="DC7" s="25">
        <v>77.599999999999994</v>
      </c>
      <c r="DD7" s="25">
        <v>77.3</v>
      </c>
      <c r="DE7" s="25">
        <v>76.64</v>
      </c>
      <c r="DF7" s="25">
        <v>75.37</v>
      </c>
      <c r="DG7" s="25">
        <v>89.21</v>
      </c>
      <c r="DH7" s="25">
        <v>60.76</v>
      </c>
      <c r="DI7" s="25">
        <v>61.51</v>
      </c>
      <c r="DJ7" s="25">
        <v>61.93</v>
      </c>
      <c r="DK7" s="25">
        <v>62.92</v>
      </c>
      <c r="DL7" s="25">
        <v>64.36</v>
      </c>
      <c r="DM7" s="25">
        <v>47.5</v>
      </c>
      <c r="DN7" s="25">
        <v>48.41</v>
      </c>
      <c r="DO7" s="25">
        <v>50.02</v>
      </c>
      <c r="DP7" s="25">
        <v>51.38</v>
      </c>
      <c r="DQ7" s="25">
        <v>52.3</v>
      </c>
      <c r="DR7" s="25">
        <v>52.41</v>
      </c>
      <c r="DS7" s="25">
        <v>29.14</v>
      </c>
      <c r="DT7" s="25">
        <v>28.96</v>
      </c>
      <c r="DU7" s="25">
        <v>31.49</v>
      </c>
      <c r="DV7" s="25">
        <v>31.96</v>
      </c>
      <c r="DW7" s="25">
        <v>29.25</v>
      </c>
      <c r="DX7" s="25">
        <v>17.399999999999999</v>
      </c>
      <c r="DY7" s="25">
        <v>18.64</v>
      </c>
      <c r="DZ7" s="25">
        <v>19.510000000000002</v>
      </c>
      <c r="EA7" s="25">
        <v>21.6</v>
      </c>
      <c r="EB7" s="25">
        <v>23.36</v>
      </c>
      <c r="EC7" s="25">
        <v>26.78</v>
      </c>
      <c r="ED7" s="25">
        <v>1.44</v>
      </c>
      <c r="EE7" s="25">
        <v>1.23</v>
      </c>
      <c r="EF7" s="25">
        <v>0.83</v>
      </c>
      <c r="EG7" s="25">
        <v>0.52</v>
      </c>
      <c r="EH7" s="25">
        <v>0.49</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2025-12-12T09:10:03Z</dcterms:created>
  <dcterms:modified xsi:type="dcterms:W3CDTF">2026-02-02T06:21:33Z</dcterms:modified>
  <cp:category/>
</cp:coreProperties>
</file>