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10.10.100.31\洞爺湖町上下水道課\01管理・営業Ｇ\42振興局報告関係\R7\0204経営比較分析\【経営比較分析表：下水】2024_015849_46_1718\"/>
    </mc:Choice>
  </mc:AlternateContent>
  <xr:revisionPtr revIDLastSave="0" documentId="13_ncr:1_{3F118B54-837D-4787-B173-893AA053B59C}" xr6:coauthVersionLast="47" xr6:coauthVersionMax="47" xr10:uidLastSave="{00000000-0000-0000-0000-000000000000}"/>
  <workbookProtection workbookAlgorithmName="SHA-512" workbookHashValue="fGwpiF/cd+yXzCH0bjbFGe15srIV2TQeVF1mNqWtVyHX4CfOPYNO6PaggI0uYdXC1sfqZdYNIa5BUlOufaSMPQ==" workbookSaltValue="tIYi0yffAYel2iWqXFfquw==" workbookSpinCount="100000" lockStructure="1"/>
  <bookViews>
    <workbookView xWindow="19080" yWindow="-120" windowWidth="19440" windowHeight="150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<sst xmlns="http://schemas.openxmlformats.org/spreadsheetml/2006/main" count="297" uniqueCount="116">
  <si>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</si>
  <si>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</si>
  <si>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</si>
  <si>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</si>
  <si>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</si>
  <si>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</si>
  <si>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</si>
  <si>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</si>
  <si>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</si>
  <si>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</si>
  <si>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</si>
  <si>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</si>
  <si>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</si>
  <si>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</si>
  <si>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</si>
  <si>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</si>
  <si>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</si>
  <si>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</si>
  <si>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</si>
  <si>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</si>
  <si>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</si>
  <si>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</si>
  <si>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</si>
  <si>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</si>
  <si>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</si>
  <si>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</si>
  <si>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</si>
  <si>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</si>
  <si>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</si>
  <si>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</si>
  <si>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</si>
  <si>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</si>
  <si>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</si>
  <si>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</si>
  <si>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</si>
  <si>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</si>
  <si>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</si>
  <si>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</si>
  <si>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</si>
  <si>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</si>
  <si>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</si>
  <si>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</si>
  <si>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</si>
  <si>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</si>
  <si>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</si>
  <si>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</si>
  <si>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</si>
  <si>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</si>
  <si>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</si>
  <si>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</si>
  <si>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</si>
  <si>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</si>
  <si>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</si>
  <si>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</si>
  <si>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</si>
  <si>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</si>
  <si>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</si>
  <si>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</si>
  <si>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</si>
  <si>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</si>
  <si>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</si>
  <si>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</si>
  <si>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</si>
  <si>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</si>
  <si>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</si>
  <si>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</si>
  <si>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</si>
  <si>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</si>
  <si>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</si>
  <si>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</si>
  <si>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</si>
  <si>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</si>
  <si>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</si>
  <si>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</si>
  <si>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</si>
  <si>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</si>
  <si>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</si>
  <si>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</si>
  <si>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</si>
  <si>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</si>
  <si>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</si>
  <si>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</si>
  <si>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</si>
  <si>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</si>
  <si>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</si>
  <si>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</si>
  <si>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</si>
  <si>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</si>
  <si>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</si>
  <si>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</si>
  <si>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</si>
  <si>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</si>
  <si>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</si>
  <si>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</si>
  <si>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</si>
  <si>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</si>
  <si>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洞爺湖町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</si>
  <si>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</si>
  <si>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</si>
  <si>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</si>
  <si>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</si>
  <si>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</si>
  <si>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</si>
  <si>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</si>
  <si>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</si>
  <si>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</si>
  <si>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</si>
  <si>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</si>
  <si>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</si>
  <si>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</si>
  <si>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</si>
  <si>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</si>
  <si>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</si>
  <si>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人口減少に伴う使用料収入の減少、物価高騰等に伴う営業費用の増加及び施設の老朽化に対する費用の増加等、経営環境の厳しさは年々増しており、安定した経営を持続するためには、更なる経費削減や経営の効率化が必要である。また「洞爺湖町公共下水道事業経営戦略」をもとに、使用料の見直しを行うなど、将来にわたる安定的な事業の運営を図っていく必要がある。</t>
    <rPh sb="8" eb="11">
      <t>シヨウリョウ</t>
    </rPh>
    <rPh sb="11" eb="13">
      <t>シュウニュウ</t>
    </rPh>
    <rPh sb="14" eb="16">
      <t>ゲンショウ</t>
    </rPh>
    <rPh sb="17" eb="21">
      <t>ブッカコウトウ</t>
    </rPh>
    <rPh sb="21" eb="22">
      <t>ナド</t>
    </rPh>
    <rPh sb="23" eb="24">
      <t>トモナ</t>
    </rPh>
    <rPh sb="25" eb="29">
      <t>エイギョウヒヨウ</t>
    </rPh>
    <rPh sb="30" eb="32">
      <t>ゾウカ</t>
    </rPh>
    <rPh sb="32" eb="33">
      <t>オヨ</t>
    </rPh>
    <rPh sb="60" eb="62">
      <t>ネンネン</t>
    </rPh>
    <rPh sb="129" eb="132">
      <t>シヨウリョウ</t>
    </rPh>
    <rPh sb="133" eb="135">
      <t>ミナオ</t>
    </rPh>
    <rPh sb="137" eb="138">
      <t>オコナ</t>
    </rPh>
    <rPh sb="163" eb="165">
      <t>ヒツヨウ</t>
    </rPh>
    <phoneticPr fontId="4"/>
  </si>
  <si>
    <t>①有形固定資産減価償却率については、類似団体平均値を上回っており資産の老朽化が進んでいる。現在は長寿命化計画により処理場施設の更新を行っている。
②管渠については、耐用年数は超えていないものの、長寿命化計画により老朽化対策を今後進める必要がある。
③更新が必要な管渠はなかった。</t>
    <rPh sb="60" eb="62">
      <t>シセツ</t>
    </rPh>
    <rPh sb="111" eb="113">
      <t>コンゴ</t>
    </rPh>
    <rPh sb="116" eb="118">
      <t>ヒツヨウ</t>
    </rPh>
    <rPh sb="125" eb="127">
      <t>コウシン</t>
    </rPh>
    <rPh sb="128" eb="130">
      <t>ヒツヨウ</t>
    </rPh>
    <rPh sb="131" eb="133">
      <t>カンキョ</t>
    </rPh>
    <phoneticPr fontId="4"/>
  </si>
  <si>
    <t>①経常収支比率については、100%を上回ったが、前年度と比較して減少した。使用料収入以外の収入に依存しているため経営改善が必要である。
②累積欠損金は発生していないが、使用料収入の増加が見込めないことからも損失が生じない対策が今後必要である。
③流動比率は、100%を下回っており、支払うべき債務に対し現金化できる資産が不足している状況であるため、企業債借入額と償還額のバランスを図りながら更なる経営改善が必要である。
④企業債残高対事業規模比率は、類似団体平均値と比較して高い数値となっており、今後も施設の老朽化に伴う更新費用が見込まれることから、使用料水準の妥当性を検討するなど経営改善を図る必要がある。
⑤経費回収率は、類似団体平均値よりも低い状況にあり、経費の抑制及び適正な使用料収入の確保が必要である。
⑥汚水処理原価は、類似団体平均値を下回っている。引き続き経費等の効率化が必要である。
⑦施設利用率は、類似団体平均値を下回っており、適切な施設規模を検討していく必要がある。
⑧水洗化率は、類似団体の平均値より低い数値となっている。新たな整備については、費用対効果も考慮し現在計画はしていない状況である。
経営規模に比べ企業債の規模が大きく、収益圧迫の要因となっている。また、経費回収率が低くなっており、経営の効率性、使用料の妥当性を検討しながら経営を改善させていく必要がある。</t>
    <rPh sb="24" eb="27">
      <t>ゼンネンド</t>
    </rPh>
    <rPh sb="28" eb="30">
      <t>ヒカク</t>
    </rPh>
    <rPh sb="32" eb="34">
      <t>ゲンショウ</t>
    </rPh>
    <rPh sb="69" eb="71">
      <t>ルイセキ</t>
    </rPh>
    <rPh sb="71" eb="74">
      <t>ケッソンキン</t>
    </rPh>
    <rPh sb="75" eb="77">
      <t>ハッセイ</t>
    </rPh>
    <rPh sb="84" eb="87">
      <t>シヨウリョウ</t>
    </rPh>
    <rPh sb="87" eb="89">
      <t>シュウニュウ</t>
    </rPh>
    <rPh sb="90" eb="92">
      <t>ゾウカ</t>
    </rPh>
    <rPh sb="93" eb="95">
      <t>ミコ</t>
    </rPh>
    <rPh sb="103" eb="105">
      <t>ソンシツ</t>
    </rPh>
    <rPh sb="106" eb="107">
      <t>ショウ</t>
    </rPh>
    <rPh sb="110" eb="112">
      <t>タイサク</t>
    </rPh>
    <rPh sb="113" eb="115">
      <t>コンゴ</t>
    </rPh>
    <rPh sb="115" eb="117">
      <t>ヒツヨウ</t>
    </rPh>
    <rPh sb="190" eb="191">
      <t>ハカ</t>
    </rPh>
    <rPh sb="472" eb="473">
      <t>アラ</t>
    </rPh>
    <rPh sb="475" eb="477">
      <t>セイビ</t>
    </rPh>
    <rPh sb="483" eb="488">
      <t>ヒヨウタイコウカ</t>
    </rPh>
    <rPh sb="489" eb="491">
      <t>コウリョ</t>
    </rPh>
    <rPh sb="492" eb="494">
      <t>ゲンザイ</t>
    </rPh>
    <rPh sb="494" eb="496">
      <t>ケイカク</t>
    </rPh>
    <rPh sb="502" eb="504">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</si>
</sst>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270-4330-B237-BBC48E81AD0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7.0000000000000007E-2</c:v>
                </c:pt>
              </c:numCache>
            </c:numRef>
          </c:val>
          <c:smooth val="0"/>
          <c:extLst>
            <c:ext xmlns:c16="http://schemas.microsoft.com/office/drawing/2014/chart" uri="{C3380CC4-5D6E-409C-BE32-E72D297353CC}">
              <c16:uniqueId val="{00000001-1270-4330-B237-BBC48E81AD0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43.38</c:v>
                </c:pt>
                <c:pt idx="4">
                  <c:v>45.71</c:v>
                </c:pt>
              </c:numCache>
            </c:numRef>
          </c:val>
          <c:extLst>
            <c:ext xmlns:c16="http://schemas.microsoft.com/office/drawing/2014/chart" uri="{C3380CC4-5D6E-409C-BE32-E72D297353CC}">
              <c16:uniqueId val="{00000000-70EF-48A6-B5AE-281B6D3DBFA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55.04</c:v>
                </c:pt>
                <c:pt idx="4">
                  <c:v>53.26</c:v>
                </c:pt>
              </c:numCache>
            </c:numRef>
          </c:val>
          <c:smooth val="0"/>
          <c:extLst>
            <c:ext xmlns:c16="http://schemas.microsoft.com/office/drawing/2014/chart" uri="{C3380CC4-5D6E-409C-BE32-E72D297353CC}">
              <c16:uniqueId val="{00000001-70EF-48A6-B5AE-281B6D3DBFA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88.73</c:v>
                </c:pt>
                <c:pt idx="4">
                  <c:v>88.84</c:v>
                </c:pt>
              </c:numCache>
            </c:numRef>
          </c:val>
          <c:extLst>
            <c:ext xmlns:c16="http://schemas.microsoft.com/office/drawing/2014/chart" uri="{C3380CC4-5D6E-409C-BE32-E72D297353CC}">
              <c16:uniqueId val="{00000000-DC70-4F71-B7F5-7FDDB2406CB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91.92</c:v>
                </c:pt>
                <c:pt idx="4">
                  <c:v>91.12</c:v>
                </c:pt>
              </c:numCache>
            </c:numRef>
          </c:val>
          <c:smooth val="0"/>
          <c:extLst>
            <c:ext xmlns:c16="http://schemas.microsoft.com/office/drawing/2014/chart" uri="{C3380CC4-5D6E-409C-BE32-E72D297353CC}">
              <c16:uniqueId val="{00000001-DC70-4F71-B7F5-7FDDB2406CB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107.64</c:v>
                </c:pt>
                <c:pt idx="4">
                  <c:v>102.14</c:v>
                </c:pt>
              </c:numCache>
            </c:numRef>
          </c:val>
          <c:extLst>
            <c:ext xmlns:c16="http://schemas.microsoft.com/office/drawing/2014/chart" uri="{C3380CC4-5D6E-409C-BE32-E72D297353CC}">
              <c16:uniqueId val="{00000000-1CB6-4985-96E1-2EC0649EBA1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106.8</c:v>
                </c:pt>
                <c:pt idx="4">
                  <c:v>104.65</c:v>
                </c:pt>
              </c:numCache>
            </c:numRef>
          </c:val>
          <c:smooth val="0"/>
          <c:extLst>
            <c:ext xmlns:c16="http://schemas.microsoft.com/office/drawing/2014/chart" uri="{C3380CC4-5D6E-409C-BE32-E72D297353CC}">
              <c16:uniqueId val="{00000001-1CB6-4985-96E1-2EC0649EBA1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60.35</c:v>
                </c:pt>
                <c:pt idx="4">
                  <c:v>60.26</c:v>
                </c:pt>
              </c:numCache>
            </c:numRef>
          </c:val>
          <c:extLst>
            <c:ext xmlns:c16="http://schemas.microsoft.com/office/drawing/2014/chart" uri="{C3380CC4-5D6E-409C-BE32-E72D297353CC}">
              <c16:uniqueId val="{00000000-C8D7-4F47-BEF1-F22A1469CBD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31.14</c:v>
                </c:pt>
                <c:pt idx="4">
                  <c:v>33.11</c:v>
                </c:pt>
              </c:numCache>
            </c:numRef>
          </c:val>
          <c:smooth val="0"/>
          <c:extLst>
            <c:ext xmlns:c16="http://schemas.microsoft.com/office/drawing/2014/chart" uri="{C3380CC4-5D6E-409C-BE32-E72D297353CC}">
              <c16:uniqueId val="{00000001-C8D7-4F47-BEF1-F22A1469CBD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445-48E5-9DFC-8DA36B14EDC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0.76</c:v>
                </c:pt>
                <c:pt idx="4">
                  <c:v>0.94</c:v>
                </c:pt>
              </c:numCache>
            </c:numRef>
          </c:val>
          <c:smooth val="0"/>
          <c:extLst>
            <c:ext xmlns:c16="http://schemas.microsoft.com/office/drawing/2014/chart" uri="{C3380CC4-5D6E-409C-BE32-E72D297353CC}">
              <c16:uniqueId val="{00000001-B445-48E5-9DFC-8DA36B14EDC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A2C-44C2-AFD0-97F0D336BFE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26.89</c:v>
                </c:pt>
                <c:pt idx="4">
                  <c:v>23.18</c:v>
                </c:pt>
              </c:numCache>
            </c:numRef>
          </c:val>
          <c:smooth val="0"/>
          <c:extLst>
            <c:ext xmlns:c16="http://schemas.microsoft.com/office/drawing/2014/chart" uri="{C3380CC4-5D6E-409C-BE32-E72D297353CC}">
              <c16:uniqueId val="{00000001-BA2C-44C2-AFD0-97F0D336BFE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43.14</c:v>
                </c:pt>
                <c:pt idx="4">
                  <c:v>48.5</c:v>
                </c:pt>
              </c:numCache>
            </c:numRef>
          </c:val>
          <c:extLst>
            <c:ext xmlns:c16="http://schemas.microsoft.com/office/drawing/2014/chart" uri="{C3380CC4-5D6E-409C-BE32-E72D297353CC}">
              <c16:uniqueId val="{00000000-28D1-4B96-A223-2F6830757AB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77.260000000000005</c:v>
                </c:pt>
                <c:pt idx="4">
                  <c:v>80.010000000000005</c:v>
                </c:pt>
              </c:numCache>
            </c:numRef>
          </c:val>
          <c:smooth val="0"/>
          <c:extLst>
            <c:ext xmlns:c16="http://schemas.microsoft.com/office/drawing/2014/chart" uri="{C3380CC4-5D6E-409C-BE32-E72D297353CC}">
              <c16:uniqueId val="{00000001-28D1-4B96-A223-2F6830757AB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1137.74</c:v>
                </c:pt>
                <c:pt idx="4">
                  <c:v>1103.78</c:v>
                </c:pt>
              </c:numCache>
            </c:numRef>
          </c:val>
          <c:extLst>
            <c:ext xmlns:c16="http://schemas.microsoft.com/office/drawing/2014/chart" uri="{C3380CC4-5D6E-409C-BE32-E72D297353CC}">
              <c16:uniqueId val="{00000000-112F-4CDF-8477-9BD6E7BB26B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730.84</c:v>
                </c:pt>
                <c:pt idx="4">
                  <c:v>706.45</c:v>
                </c:pt>
              </c:numCache>
            </c:numRef>
          </c:val>
          <c:smooth val="0"/>
          <c:extLst>
            <c:ext xmlns:c16="http://schemas.microsoft.com/office/drawing/2014/chart" uri="{C3380CC4-5D6E-409C-BE32-E72D297353CC}">
              <c16:uniqueId val="{00000001-112F-4CDF-8477-9BD6E7BB26B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78.989999999999995</c:v>
                </c:pt>
                <c:pt idx="4">
                  <c:v>60.92</c:v>
                </c:pt>
              </c:numCache>
            </c:numRef>
          </c:val>
          <c:extLst>
            <c:ext xmlns:c16="http://schemas.microsoft.com/office/drawing/2014/chart" uri="{C3380CC4-5D6E-409C-BE32-E72D297353CC}">
              <c16:uniqueId val="{00000000-1719-46B1-989F-1E7EFF25E73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89.17</c:v>
                </c:pt>
                <c:pt idx="4">
                  <c:v>85.67</c:v>
                </c:pt>
              </c:numCache>
            </c:numRef>
          </c:val>
          <c:smooth val="0"/>
          <c:extLst>
            <c:ext xmlns:c16="http://schemas.microsoft.com/office/drawing/2014/chart" uri="{C3380CC4-5D6E-409C-BE32-E72D297353CC}">
              <c16:uniqueId val="{00000001-1719-46B1-989F-1E7EFF25E73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115.58</c:v>
                </c:pt>
                <c:pt idx="4">
                  <c:v>150.09</c:v>
                </c:pt>
              </c:numCache>
            </c:numRef>
          </c:val>
          <c:extLst>
            <c:ext xmlns:c16="http://schemas.microsoft.com/office/drawing/2014/chart" uri="{C3380CC4-5D6E-409C-BE32-E72D297353CC}">
              <c16:uniqueId val="{00000000-979A-43B4-8E6B-72739480003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184.85</c:v>
                </c:pt>
                <c:pt idx="4">
                  <c:v>194.78</c:v>
                </c:pt>
              </c:numCache>
            </c:numRef>
          </c:val>
          <c:smooth val="0"/>
          <c:extLst>
            <c:ext xmlns:c16="http://schemas.microsoft.com/office/drawing/2014/chart" uri="{C3380CC4-5D6E-409C-BE32-E72D297353CC}">
              <c16:uniqueId val="{00000001-979A-43B4-8E6B-72739480003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洞爺湖町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Cd1</v>
      </c>
      <c r="X8" s="64"/>
      <c r="Y8" s="64"/>
      <c r="Z8" s="64"/>
      <c r="AA8" s="64"/>
      <c r="AB8" s="64"/>
      <c r="AC8" s="64"/>
      <c r="AD8" s="65" t="str">
        <f>データ!$M$6</f>
        <v>非設置</v>
      </c>
      <c r="AE8" s="65"/>
      <c r="AF8" s="65"/>
      <c r="AG8" s="65"/>
      <c r="AH8" s="65"/>
      <c r="AI8" s="65"/>
      <c r="AJ8" s="65"/>
      <c r="AK8" s="3"/>
      <c r="AL8" s="45">
        <f>データ!S6</f>
        <v>7906</v>
      </c>
      <c r="AM8" s="45"/>
      <c r="AN8" s="45"/>
      <c r="AO8" s="45"/>
      <c r="AP8" s="45"/>
      <c r="AQ8" s="45"/>
      <c r="AR8" s="45"/>
      <c r="AS8" s="45"/>
      <c r="AT8" s="44">
        <f>データ!T6</f>
        <v>180.87</v>
      </c>
      <c r="AU8" s="44"/>
      <c r="AV8" s="44"/>
      <c r="AW8" s="44"/>
      <c r="AX8" s="44"/>
      <c r="AY8" s="44"/>
      <c r="AZ8" s="44"/>
      <c r="BA8" s="44"/>
      <c r="BB8" s="44">
        <f>データ!U6</f>
        <v>43.71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73.67</v>
      </c>
      <c r="J10" s="44"/>
      <c r="K10" s="44"/>
      <c r="L10" s="44"/>
      <c r="M10" s="44"/>
      <c r="N10" s="44"/>
      <c r="O10" s="44"/>
      <c r="P10" s="44">
        <f>データ!P6</f>
        <v>75.78</v>
      </c>
      <c r="Q10" s="44"/>
      <c r="R10" s="44"/>
      <c r="S10" s="44"/>
      <c r="T10" s="44"/>
      <c r="U10" s="44"/>
      <c r="V10" s="44"/>
      <c r="W10" s="44">
        <f>データ!Q6</f>
        <v>84.26</v>
      </c>
      <c r="X10" s="44"/>
      <c r="Y10" s="44"/>
      <c r="Z10" s="44"/>
      <c r="AA10" s="44"/>
      <c r="AB10" s="44"/>
      <c r="AC10" s="44"/>
      <c r="AD10" s="45">
        <f>データ!R6</f>
        <v>3250</v>
      </c>
      <c r="AE10" s="45"/>
      <c r="AF10" s="45"/>
      <c r="AG10" s="45"/>
      <c r="AH10" s="45"/>
      <c r="AI10" s="45"/>
      <c r="AJ10" s="45"/>
      <c r="AK10" s="2"/>
      <c r="AL10" s="45">
        <f>データ!V6</f>
        <v>5922</v>
      </c>
      <c r="AM10" s="45"/>
      <c r="AN10" s="45"/>
      <c r="AO10" s="45"/>
      <c r="AP10" s="45"/>
      <c r="AQ10" s="45"/>
      <c r="AR10" s="45"/>
      <c r="AS10" s="45"/>
      <c r="AT10" s="44">
        <f>データ!W6</f>
        <v>3.85</v>
      </c>
      <c r="AU10" s="44"/>
      <c r="AV10" s="44"/>
      <c r="AW10" s="44"/>
      <c r="AX10" s="44"/>
      <c r="AY10" s="44"/>
      <c r="AZ10" s="44"/>
      <c r="BA10" s="44"/>
      <c r="BB10" s="44">
        <f>データ!X6</f>
        <v>1538.18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ZgvX3sEunwFdL/yLWTWfnPmb9utzupspsu7OTKN+oaABJBO3Q3XRYE2B4wg+bAVd1aNooDWaE3u23wkiEtaeg==" saltValue="NLs6C6K62VjSr9TSMXpIA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15849</v>
      </c>
      <c r="D6" s="19">
        <f t="shared" si="3"/>
        <v>46</v>
      </c>
      <c r="E6" s="19">
        <f t="shared" si="3"/>
        <v>17</v>
      </c>
      <c r="F6" s="19">
        <f t="shared" si="3"/>
        <v>1</v>
      </c>
      <c r="G6" s="19">
        <f t="shared" si="3"/>
        <v>0</v>
      </c>
      <c r="H6" s="19" t="str">
        <f t="shared" si="3"/>
        <v>北海道　洞爺湖町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73.67</v>
      </c>
      <c r="P6" s="20">
        <f t="shared" si="3"/>
        <v>75.78</v>
      </c>
      <c r="Q6" s="20">
        <f t="shared" si="3"/>
        <v>84.26</v>
      </c>
      <c r="R6" s="20">
        <f t="shared" si="3"/>
        <v>3250</v>
      </c>
      <c r="S6" s="20">
        <f t="shared" si="3"/>
        <v>7906</v>
      </c>
      <c r="T6" s="20">
        <f t="shared" si="3"/>
        <v>180.87</v>
      </c>
      <c r="U6" s="20">
        <f t="shared" si="3"/>
        <v>43.71</v>
      </c>
      <c r="V6" s="20">
        <f t="shared" si="3"/>
        <v>5922</v>
      </c>
      <c r="W6" s="20">
        <f t="shared" si="3"/>
        <v>3.85</v>
      </c>
      <c r="X6" s="20">
        <f t="shared" si="3"/>
        <v>1538.18</v>
      </c>
      <c r="Y6" s="21" t="str">
        <f>IF(Y7="",NA(),Y7)</f>
        <v>-</v>
      </c>
      <c r="Z6" s="21" t="str">
        <f t="shared" ref="Z6:AH6" si="4">IF(Z7="",NA(),Z7)</f>
        <v>-</v>
      </c>
      <c r="AA6" s="21" t="str">
        <f t="shared" si="4"/>
        <v>-</v>
      </c>
      <c r="AB6" s="21">
        <f t="shared" si="4"/>
        <v>107.64</v>
      </c>
      <c r="AC6" s="21">
        <f t="shared" si="4"/>
        <v>102.14</v>
      </c>
      <c r="AD6" s="21" t="str">
        <f t="shared" si="4"/>
        <v>-</v>
      </c>
      <c r="AE6" s="21" t="str">
        <f t="shared" si="4"/>
        <v>-</v>
      </c>
      <c r="AF6" s="21" t="str">
        <f t="shared" si="4"/>
        <v>-</v>
      </c>
      <c r="AG6" s="21">
        <f t="shared" si="4"/>
        <v>106.8</v>
      </c>
      <c r="AH6" s="21">
        <f t="shared" si="4"/>
        <v>104.65</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26.89</v>
      </c>
      <c r="AS6" s="21">
        <f t="shared" si="5"/>
        <v>23.18</v>
      </c>
      <c r="AT6" s="20" t="str">
        <f>IF(AT7="","",IF(AT7="-","【-】","【"&amp;SUBSTITUTE(TEXT(AT7,"#,##0.00"),"-","△")&amp;"】"))</f>
        <v>【3.12】</v>
      </c>
      <c r="AU6" s="21" t="str">
        <f>IF(AU7="",NA(),AU7)</f>
        <v>-</v>
      </c>
      <c r="AV6" s="21" t="str">
        <f t="shared" ref="AV6:BD6" si="6">IF(AV7="",NA(),AV7)</f>
        <v>-</v>
      </c>
      <c r="AW6" s="21" t="str">
        <f t="shared" si="6"/>
        <v>-</v>
      </c>
      <c r="AX6" s="21">
        <f t="shared" si="6"/>
        <v>43.14</v>
      </c>
      <c r="AY6" s="21">
        <f t="shared" si="6"/>
        <v>48.5</v>
      </c>
      <c r="AZ6" s="21" t="str">
        <f t="shared" si="6"/>
        <v>-</v>
      </c>
      <c r="BA6" s="21" t="str">
        <f t="shared" si="6"/>
        <v>-</v>
      </c>
      <c r="BB6" s="21" t="str">
        <f t="shared" si="6"/>
        <v>-</v>
      </c>
      <c r="BC6" s="21">
        <f t="shared" si="6"/>
        <v>77.260000000000005</v>
      </c>
      <c r="BD6" s="21">
        <f t="shared" si="6"/>
        <v>80.010000000000005</v>
      </c>
      <c r="BE6" s="20" t="str">
        <f>IF(BE7="","",IF(BE7="-","【-】","【"&amp;SUBSTITUTE(TEXT(BE7,"#,##0.00"),"-","△")&amp;"】"))</f>
        <v>【82.75】</v>
      </c>
      <c r="BF6" s="21" t="str">
        <f>IF(BF7="",NA(),BF7)</f>
        <v>-</v>
      </c>
      <c r="BG6" s="21" t="str">
        <f t="shared" ref="BG6:BO6" si="7">IF(BG7="",NA(),BG7)</f>
        <v>-</v>
      </c>
      <c r="BH6" s="21" t="str">
        <f t="shared" si="7"/>
        <v>-</v>
      </c>
      <c r="BI6" s="21">
        <f t="shared" si="7"/>
        <v>1137.74</v>
      </c>
      <c r="BJ6" s="21">
        <f t="shared" si="7"/>
        <v>1103.78</v>
      </c>
      <c r="BK6" s="21" t="str">
        <f t="shared" si="7"/>
        <v>-</v>
      </c>
      <c r="BL6" s="21" t="str">
        <f t="shared" si="7"/>
        <v>-</v>
      </c>
      <c r="BM6" s="21" t="str">
        <f t="shared" si="7"/>
        <v>-</v>
      </c>
      <c r="BN6" s="21">
        <f t="shared" si="7"/>
        <v>730.84</v>
      </c>
      <c r="BO6" s="21">
        <f t="shared" si="7"/>
        <v>706.45</v>
      </c>
      <c r="BP6" s="20" t="str">
        <f>IF(BP7="","",IF(BP7="-","【-】","【"&amp;SUBSTITUTE(TEXT(BP7,"#,##0.00"),"-","△")&amp;"】"))</f>
        <v>【602.56】</v>
      </c>
      <c r="BQ6" s="21" t="str">
        <f>IF(BQ7="",NA(),BQ7)</f>
        <v>-</v>
      </c>
      <c r="BR6" s="21" t="str">
        <f t="shared" ref="BR6:BZ6" si="8">IF(BR7="",NA(),BR7)</f>
        <v>-</v>
      </c>
      <c r="BS6" s="21" t="str">
        <f t="shared" si="8"/>
        <v>-</v>
      </c>
      <c r="BT6" s="21">
        <f t="shared" si="8"/>
        <v>78.989999999999995</v>
      </c>
      <c r="BU6" s="21">
        <f t="shared" si="8"/>
        <v>60.92</v>
      </c>
      <c r="BV6" s="21" t="str">
        <f t="shared" si="8"/>
        <v>-</v>
      </c>
      <c r="BW6" s="21" t="str">
        <f t="shared" si="8"/>
        <v>-</v>
      </c>
      <c r="BX6" s="21" t="str">
        <f t="shared" si="8"/>
        <v>-</v>
      </c>
      <c r="BY6" s="21">
        <f t="shared" si="8"/>
        <v>89.17</v>
      </c>
      <c r="BZ6" s="21">
        <f t="shared" si="8"/>
        <v>85.67</v>
      </c>
      <c r="CA6" s="20" t="str">
        <f>IF(CA7="","",IF(CA7="-","【-】","【"&amp;SUBSTITUTE(TEXT(CA7,"#,##0.00"),"-","△")&amp;"】"))</f>
        <v>【97.94】</v>
      </c>
      <c r="CB6" s="21" t="str">
        <f>IF(CB7="",NA(),CB7)</f>
        <v>-</v>
      </c>
      <c r="CC6" s="21" t="str">
        <f t="shared" ref="CC6:CK6" si="9">IF(CC7="",NA(),CC7)</f>
        <v>-</v>
      </c>
      <c r="CD6" s="21" t="str">
        <f t="shared" si="9"/>
        <v>-</v>
      </c>
      <c r="CE6" s="21">
        <f t="shared" si="9"/>
        <v>115.58</v>
      </c>
      <c r="CF6" s="21">
        <f t="shared" si="9"/>
        <v>150.09</v>
      </c>
      <c r="CG6" s="21" t="str">
        <f t="shared" si="9"/>
        <v>-</v>
      </c>
      <c r="CH6" s="21" t="str">
        <f t="shared" si="9"/>
        <v>-</v>
      </c>
      <c r="CI6" s="21" t="str">
        <f t="shared" si="9"/>
        <v>-</v>
      </c>
      <c r="CJ6" s="21">
        <f t="shared" si="9"/>
        <v>184.85</v>
      </c>
      <c r="CK6" s="21">
        <f t="shared" si="9"/>
        <v>194.78</v>
      </c>
      <c r="CL6" s="20" t="str">
        <f>IF(CL7="","",IF(CL7="-","【-】","【"&amp;SUBSTITUTE(TEXT(CL7,"#,##0.00"),"-","△")&amp;"】"))</f>
        <v>【140.98】</v>
      </c>
      <c r="CM6" s="21" t="str">
        <f>IF(CM7="",NA(),CM7)</f>
        <v>-</v>
      </c>
      <c r="CN6" s="21" t="str">
        <f t="shared" ref="CN6:CV6" si="10">IF(CN7="",NA(),CN7)</f>
        <v>-</v>
      </c>
      <c r="CO6" s="21" t="str">
        <f t="shared" si="10"/>
        <v>-</v>
      </c>
      <c r="CP6" s="21">
        <f t="shared" si="10"/>
        <v>43.38</v>
      </c>
      <c r="CQ6" s="21">
        <f t="shared" si="10"/>
        <v>45.71</v>
      </c>
      <c r="CR6" s="21" t="str">
        <f t="shared" si="10"/>
        <v>-</v>
      </c>
      <c r="CS6" s="21" t="str">
        <f t="shared" si="10"/>
        <v>-</v>
      </c>
      <c r="CT6" s="21" t="str">
        <f t="shared" si="10"/>
        <v>-</v>
      </c>
      <c r="CU6" s="21">
        <f t="shared" si="10"/>
        <v>55.04</v>
      </c>
      <c r="CV6" s="21">
        <f t="shared" si="10"/>
        <v>53.26</v>
      </c>
      <c r="CW6" s="20" t="str">
        <f>IF(CW7="","",IF(CW7="-","【-】","【"&amp;SUBSTITUTE(TEXT(CW7,"#,##0.00"),"-","△")&amp;"】"))</f>
        <v>【60.13】</v>
      </c>
      <c r="CX6" s="21" t="str">
        <f>IF(CX7="",NA(),CX7)</f>
        <v>-</v>
      </c>
      <c r="CY6" s="21" t="str">
        <f t="shared" ref="CY6:DG6" si="11">IF(CY7="",NA(),CY7)</f>
        <v>-</v>
      </c>
      <c r="CZ6" s="21" t="str">
        <f t="shared" si="11"/>
        <v>-</v>
      </c>
      <c r="DA6" s="21">
        <f t="shared" si="11"/>
        <v>88.73</v>
      </c>
      <c r="DB6" s="21">
        <f t="shared" si="11"/>
        <v>88.84</v>
      </c>
      <c r="DC6" s="21" t="str">
        <f t="shared" si="11"/>
        <v>-</v>
      </c>
      <c r="DD6" s="21" t="str">
        <f t="shared" si="11"/>
        <v>-</v>
      </c>
      <c r="DE6" s="21" t="str">
        <f t="shared" si="11"/>
        <v>-</v>
      </c>
      <c r="DF6" s="21">
        <f t="shared" si="11"/>
        <v>91.92</v>
      </c>
      <c r="DG6" s="21">
        <f t="shared" si="11"/>
        <v>91.12</v>
      </c>
      <c r="DH6" s="20" t="str">
        <f>IF(DH7="","",IF(DH7="-","【-】","【"&amp;SUBSTITUTE(TEXT(DH7,"#,##0.00"),"-","△")&amp;"】"))</f>
        <v>【96.00】</v>
      </c>
      <c r="DI6" s="21" t="str">
        <f>IF(DI7="",NA(),DI7)</f>
        <v>-</v>
      </c>
      <c r="DJ6" s="21" t="str">
        <f t="shared" ref="DJ6:DR6" si="12">IF(DJ7="",NA(),DJ7)</f>
        <v>-</v>
      </c>
      <c r="DK6" s="21" t="str">
        <f t="shared" si="12"/>
        <v>-</v>
      </c>
      <c r="DL6" s="21">
        <f t="shared" si="12"/>
        <v>60.35</v>
      </c>
      <c r="DM6" s="21">
        <f t="shared" si="12"/>
        <v>60.26</v>
      </c>
      <c r="DN6" s="21" t="str">
        <f t="shared" si="12"/>
        <v>-</v>
      </c>
      <c r="DO6" s="21" t="str">
        <f t="shared" si="12"/>
        <v>-</v>
      </c>
      <c r="DP6" s="21" t="str">
        <f t="shared" si="12"/>
        <v>-</v>
      </c>
      <c r="DQ6" s="21">
        <f t="shared" si="12"/>
        <v>31.14</v>
      </c>
      <c r="DR6" s="21">
        <f t="shared" si="12"/>
        <v>33.11</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0.76</v>
      </c>
      <c r="EC6" s="21">
        <f t="shared" si="13"/>
        <v>0.94</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7.0000000000000007E-2</v>
      </c>
      <c r="EO6" s="20" t="str">
        <f>IF(EO7="","",IF(EO7="-","【-】","【"&amp;SUBSTITUTE(TEXT(EO7,"#,##0.00"),"-","△")&amp;"】"))</f>
        <v>【0.19】</v>
      </c>
    </row>
    <row r="7" spans="1:148" s="22" customFormat="1" x14ac:dyDescent="0.15">
      <c r="A7" s="14"/>
      <c r="B7" s="23">
        <v>2024</v>
      </c>
      <c r="C7" s="23">
        <v>15849</v>
      </c>
      <c r="D7" s="23">
        <v>46</v>
      </c>
      <c r="E7" s="23">
        <v>17</v>
      </c>
      <c r="F7" s="23">
        <v>1</v>
      </c>
      <c r="G7" s="23">
        <v>0</v>
      </c>
      <c r="H7" s="23" t="s">
        <v>96</v>
      </c>
      <c r="I7" s="23" t="s">
        <v>97</v>
      </c>
      <c r="J7" s="23" t="s">
        <v>98</v>
      </c>
      <c r="K7" s="23" t="s">
        <v>99</v>
      </c>
      <c r="L7" s="23" t="s">
        <v>100</v>
      </c>
      <c r="M7" s="23" t="s">
        <v>101</v>
      </c>
      <c r="N7" s="24" t="s">
        <v>102</v>
      </c>
      <c r="O7" s="24">
        <v>73.67</v>
      </c>
      <c r="P7" s="24">
        <v>75.78</v>
      </c>
      <c r="Q7" s="24">
        <v>84.26</v>
      </c>
      <c r="R7" s="24">
        <v>3250</v>
      </c>
      <c r="S7" s="24">
        <v>7906</v>
      </c>
      <c r="T7" s="24">
        <v>180.87</v>
      </c>
      <c r="U7" s="24">
        <v>43.71</v>
      </c>
      <c r="V7" s="24">
        <v>5922</v>
      </c>
      <c r="W7" s="24">
        <v>3.85</v>
      </c>
      <c r="X7" s="24">
        <v>1538.18</v>
      </c>
      <c r="Y7" s="24" t="s">
        <v>102</v>
      </c>
      <c r="Z7" s="24" t="s">
        <v>102</v>
      </c>
      <c r="AA7" s="24" t="s">
        <v>102</v>
      </c>
      <c r="AB7" s="24">
        <v>107.64</v>
      </c>
      <c r="AC7" s="24">
        <v>102.14</v>
      </c>
      <c r="AD7" s="24" t="s">
        <v>102</v>
      </c>
      <c r="AE7" s="24" t="s">
        <v>102</v>
      </c>
      <c r="AF7" s="24" t="s">
        <v>102</v>
      </c>
      <c r="AG7" s="24">
        <v>106.8</v>
      </c>
      <c r="AH7" s="24">
        <v>104.65</v>
      </c>
      <c r="AI7" s="24">
        <v>105.36</v>
      </c>
      <c r="AJ7" s="24" t="s">
        <v>102</v>
      </c>
      <c r="AK7" s="24" t="s">
        <v>102</v>
      </c>
      <c r="AL7" s="24" t="s">
        <v>102</v>
      </c>
      <c r="AM7" s="24">
        <v>0</v>
      </c>
      <c r="AN7" s="24">
        <v>0</v>
      </c>
      <c r="AO7" s="24" t="s">
        <v>102</v>
      </c>
      <c r="AP7" s="24" t="s">
        <v>102</v>
      </c>
      <c r="AQ7" s="24" t="s">
        <v>102</v>
      </c>
      <c r="AR7" s="24">
        <v>26.89</v>
      </c>
      <c r="AS7" s="24">
        <v>23.18</v>
      </c>
      <c r="AT7" s="24">
        <v>3.12</v>
      </c>
      <c r="AU7" s="24" t="s">
        <v>102</v>
      </c>
      <c r="AV7" s="24" t="s">
        <v>102</v>
      </c>
      <c r="AW7" s="24" t="s">
        <v>102</v>
      </c>
      <c r="AX7" s="24">
        <v>43.14</v>
      </c>
      <c r="AY7" s="24">
        <v>48.5</v>
      </c>
      <c r="AZ7" s="24" t="s">
        <v>102</v>
      </c>
      <c r="BA7" s="24" t="s">
        <v>102</v>
      </c>
      <c r="BB7" s="24" t="s">
        <v>102</v>
      </c>
      <c r="BC7" s="24">
        <v>77.260000000000005</v>
      </c>
      <c r="BD7" s="24">
        <v>80.010000000000005</v>
      </c>
      <c r="BE7" s="24">
        <v>82.75</v>
      </c>
      <c r="BF7" s="24" t="s">
        <v>102</v>
      </c>
      <c r="BG7" s="24" t="s">
        <v>102</v>
      </c>
      <c r="BH7" s="24" t="s">
        <v>102</v>
      </c>
      <c r="BI7" s="24">
        <v>1137.74</v>
      </c>
      <c r="BJ7" s="24">
        <v>1103.78</v>
      </c>
      <c r="BK7" s="24" t="s">
        <v>102</v>
      </c>
      <c r="BL7" s="24" t="s">
        <v>102</v>
      </c>
      <c r="BM7" s="24" t="s">
        <v>102</v>
      </c>
      <c r="BN7" s="24">
        <v>730.84</v>
      </c>
      <c r="BO7" s="24">
        <v>706.45</v>
      </c>
      <c r="BP7" s="24">
        <v>602.55999999999995</v>
      </c>
      <c r="BQ7" s="24" t="s">
        <v>102</v>
      </c>
      <c r="BR7" s="24" t="s">
        <v>102</v>
      </c>
      <c r="BS7" s="24" t="s">
        <v>102</v>
      </c>
      <c r="BT7" s="24">
        <v>78.989999999999995</v>
      </c>
      <c r="BU7" s="24">
        <v>60.92</v>
      </c>
      <c r="BV7" s="24" t="s">
        <v>102</v>
      </c>
      <c r="BW7" s="24" t="s">
        <v>102</v>
      </c>
      <c r="BX7" s="24" t="s">
        <v>102</v>
      </c>
      <c r="BY7" s="24">
        <v>89.17</v>
      </c>
      <c r="BZ7" s="24">
        <v>85.67</v>
      </c>
      <c r="CA7" s="24">
        <v>97.94</v>
      </c>
      <c r="CB7" s="24" t="s">
        <v>102</v>
      </c>
      <c r="CC7" s="24" t="s">
        <v>102</v>
      </c>
      <c r="CD7" s="24" t="s">
        <v>102</v>
      </c>
      <c r="CE7" s="24">
        <v>115.58</v>
      </c>
      <c r="CF7" s="24">
        <v>150.09</v>
      </c>
      <c r="CG7" s="24" t="s">
        <v>102</v>
      </c>
      <c r="CH7" s="24" t="s">
        <v>102</v>
      </c>
      <c r="CI7" s="24" t="s">
        <v>102</v>
      </c>
      <c r="CJ7" s="24">
        <v>184.85</v>
      </c>
      <c r="CK7" s="24">
        <v>194.78</v>
      </c>
      <c r="CL7" s="24">
        <v>140.97999999999999</v>
      </c>
      <c r="CM7" s="24" t="s">
        <v>102</v>
      </c>
      <c r="CN7" s="24" t="s">
        <v>102</v>
      </c>
      <c r="CO7" s="24" t="s">
        <v>102</v>
      </c>
      <c r="CP7" s="24">
        <v>43.38</v>
      </c>
      <c r="CQ7" s="24">
        <v>45.71</v>
      </c>
      <c r="CR7" s="24" t="s">
        <v>102</v>
      </c>
      <c r="CS7" s="24" t="s">
        <v>102</v>
      </c>
      <c r="CT7" s="24" t="s">
        <v>102</v>
      </c>
      <c r="CU7" s="24">
        <v>55.04</v>
      </c>
      <c r="CV7" s="24">
        <v>53.26</v>
      </c>
      <c r="CW7" s="24">
        <v>60.13</v>
      </c>
      <c r="CX7" s="24" t="s">
        <v>102</v>
      </c>
      <c r="CY7" s="24" t="s">
        <v>102</v>
      </c>
      <c r="CZ7" s="24" t="s">
        <v>102</v>
      </c>
      <c r="DA7" s="24">
        <v>88.73</v>
      </c>
      <c r="DB7" s="24">
        <v>88.84</v>
      </c>
      <c r="DC7" s="24" t="s">
        <v>102</v>
      </c>
      <c r="DD7" s="24" t="s">
        <v>102</v>
      </c>
      <c r="DE7" s="24" t="s">
        <v>102</v>
      </c>
      <c r="DF7" s="24">
        <v>91.92</v>
      </c>
      <c r="DG7" s="24">
        <v>91.12</v>
      </c>
      <c r="DH7" s="24">
        <v>96</v>
      </c>
      <c r="DI7" s="24" t="s">
        <v>102</v>
      </c>
      <c r="DJ7" s="24" t="s">
        <v>102</v>
      </c>
      <c r="DK7" s="24" t="s">
        <v>102</v>
      </c>
      <c r="DL7" s="24">
        <v>60.35</v>
      </c>
      <c r="DM7" s="24">
        <v>60.26</v>
      </c>
      <c r="DN7" s="24" t="s">
        <v>102</v>
      </c>
      <c r="DO7" s="24" t="s">
        <v>102</v>
      </c>
      <c r="DP7" s="24" t="s">
        <v>102</v>
      </c>
      <c r="DQ7" s="24">
        <v>31.14</v>
      </c>
      <c r="DR7" s="24">
        <v>33.11</v>
      </c>
      <c r="DS7" s="24">
        <v>42.2</v>
      </c>
      <c r="DT7" s="24" t="s">
        <v>102</v>
      </c>
      <c r="DU7" s="24" t="s">
        <v>102</v>
      </c>
      <c r="DV7" s="24" t="s">
        <v>102</v>
      </c>
      <c r="DW7" s="24">
        <v>0</v>
      </c>
      <c r="DX7" s="24">
        <v>0</v>
      </c>
      <c r="DY7" s="24" t="s">
        <v>102</v>
      </c>
      <c r="DZ7" s="24" t="s">
        <v>102</v>
      </c>
      <c r="EA7" s="24" t="s">
        <v>102</v>
      </c>
      <c r="EB7" s="24">
        <v>0.76</v>
      </c>
      <c r="EC7" s="24">
        <v>0.94</v>
      </c>
      <c r="ED7" s="24">
        <v>9.4600000000000009</v>
      </c>
      <c r="EE7" s="24" t="s">
        <v>102</v>
      </c>
      <c r="EF7" s="24" t="s">
        <v>102</v>
      </c>
      <c r="EG7" s="24" t="s">
        <v>102</v>
      </c>
      <c r="EH7" s="24">
        <v>0</v>
      </c>
      <c r="EI7" s="24">
        <v>0</v>
      </c>
      <c r="EJ7" s="24" t="s">
        <v>102</v>
      </c>
      <c r="EK7" s="24" t="s">
        <v>102</v>
      </c>
      <c r="EL7" s="24" t="s">
        <v>102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2026-02-02T02:11:53Z</cp:lastPrinted>
  <dcterms:created xsi:type="dcterms:W3CDTF">2025-12-23T05:55:56Z</dcterms:created>
  <dcterms:modified xsi:type="dcterms:W3CDTF">2026-02-02T05:28:31Z</dcterms:modified>
  <cp:category/>
</cp:coreProperties>
</file>