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k060049\Desktop\R7.1.30まで経営比較分析\R6通知\"/>
    </mc:Choice>
  </mc:AlternateContent>
  <xr:revisionPtr revIDLastSave="0" documentId="13_ncr:1_{C78F15DC-A5CE-4252-ACE0-45213D36028B}" xr6:coauthVersionLast="45" xr6:coauthVersionMax="45" xr10:uidLastSave="{00000000-0000-0000-0000-000000000000}"/>
  <workbookProtection workbookAlgorithmName="SHA-512" workbookHashValue="YwEZG6TrbzN0GR9s3H2P+RYB3taFEglo8KROoy74K39UiHdLFx0nLykV89PIMINySyn6rhn8Y2dyh3UMYTNNGA==" workbookSaltValue="6s/HQ4chvSyVo5+tj48hzw==" workbookSpinCount="100000" lockStructure="1"/>
  <bookViews>
    <workbookView xWindow="-120" yWindow="-120" windowWidth="19440" windowHeight="1500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I10" i="4" s="1"/>
  <c r="N6" i="5"/>
  <c r="M6" i="5"/>
  <c r="L6" i="5"/>
  <c r="W8" i="4" s="1"/>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I85" i="4"/>
  <c r="F85" i="4"/>
  <c r="E85" i="4"/>
  <c r="BB10" i="4"/>
  <c r="AT10" i="4"/>
  <c r="AL10" i="4"/>
  <c r="W10" i="4"/>
  <c r="B10" i="4"/>
  <c r="BB8" i="4"/>
  <c r="AT8" i="4"/>
  <c r="AL8" i="4"/>
  <c r="AD8" i="4"/>
  <c r="B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<sst xmlns="http://schemas.openxmlformats.org/spreadsheetml/2006/main" count="228" uniqueCount="113">
  <si>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</si>
  <si>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</si>
  <si>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</si>
  <si>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</si>
  <si>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</si>
  <si>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</si>
  <si>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</si>
  <si>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</si>
  <si>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</si>
  <si>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</si>
  <si>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</si>
  <si>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</si>
  <si>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</si>
  <si>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</si>
  <si>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</si>
  <si>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</si>
  <si>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</si>
  <si>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</si>
  <si>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</si>
  <si>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</si>
  <si>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</si>
  <si>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</si>
  <si>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</si>
  <si>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</si>
  <si>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</si>
  <si>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</si>
  <si>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</si>
  <si>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</si>
  <si>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</si>
  <si>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</si>
  <si>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</si>
  <si>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</si>
  <si>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</si>
  <si>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</si>
  <si>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</si>
  <si>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</si>
  <si>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</si>
  <si>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</si>
  <si>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</si>
  <si>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</si>
  <si>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</si>
  <si>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</si>
  <si>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</si>
  <si>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</si>
  <si>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</si>
  <si>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</si>
  <si>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</si>
  <si>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</si>
  <si>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</si>
  <si>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</si>
  <si>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</si>
  <si>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</si>
  <si>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</si>
  <si>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</si>
  <si>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</si>
  <si>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</si>
  <si>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</si>
  <si>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</si>
  <si>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</si>
  <si>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</si>
  <si>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</si>
  <si>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</si>
  <si>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</si>
  <si>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</si>
  <si>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</si>
  <si>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</si>
  <si>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</si>
  <si>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</si>
  <si>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</si>
  <si>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</si>
  <si>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</si>
  <si>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</si>
  <si>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</si>
  <si>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</si>
  <si>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</si>
  <si>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</si>
  <si>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</si>
  <si>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</si>
  <si>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</si>
  <si>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</si>
  <si>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</si>
  <si>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</si>
  <si>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</si>
  <si>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</si>
  <si>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</si>
  <si>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</si>
  <si>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</si>
  <si>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</si>
  <si>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</si>
  <si>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</si>
  <si>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</si>
  <si>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</si>
  <si>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洞爺湖町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</si>
  <si>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</si>
  <si>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</si>
  <si>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</si>
  <si>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</si>
  <si>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</si>
  <si>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</si>
  <si>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</si>
  <si>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</si>
  <si>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</si>
  <si>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</si>
  <si>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</si>
  <si>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</si>
  <si>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</si>
  <si>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</si>
  <si>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</si>
  <si>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</si>
  <si>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</si>
  <si>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①経常収支比率は類似団体平均値よりも低い数値ではあるが、継続的に100％を上回る黒字経営が続いている。
②累積欠損金比率は有珠山噴火が大きく影響しているが、年々減少している状況が続いてる。
③流動比率は類似団体平均値以上で推移し、良好な状態と言える。
④企業債残高対給水収益比率は類似団体を上回っており、前年度よりは減少した数値となったが、対策が必要と考える。
⑤料金回収率は類似団体平均値とほぼ同じであるが、回収率向上のための検討が必要と考える。
⑥給水原価は類似団体平均値を上回ったため、上記と同じく料金回収率向上のための検討が必要と考える。
⑦施設利用率は高い水準とは言えないが、有効かつ安定的に利用している状況である。ただし、施設更新時等には施設規模も含めた検討が必要と思われる。
⑧有収率は類似団体平均値より低い状況が続いていたが、平均値に近い数値となったため、漏水調査等の対策を講じていたものが、反映してきたと思われる。
　以上のことから一部において対策が必要ではあるが、概ね効率の良い経営だと言える。</t>
    <rPh sb="89" eb="90">
      <t>ツヅ</t>
    </rPh>
    <rPh sb="140" eb="144">
      <t>ルイジダンタイ</t>
    </rPh>
    <rPh sb="145" eb="147">
      <t>ウワマワ</t>
    </rPh>
    <rPh sb="152" eb="154">
      <t>ゼンネン</t>
    </rPh>
    <rPh sb="154" eb="155">
      <t>ド</t>
    </rPh>
    <rPh sb="158" eb="160">
      <t>ゲンショウ</t>
    </rPh>
    <rPh sb="162" eb="164">
      <t>スウチ</t>
    </rPh>
    <rPh sb="170" eb="172">
      <t>タイサク</t>
    </rPh>
    <rPh sb="173" eb="175">
      <t>ヒツヨウ</t>
    </rPh>
    <rPh sb="176" eb="177">
      <t>カンガ</t>
    </rPh>
    <rPh sb="188" eb="192">
      <t>ルイジダンタイ</t>
    </rPh>
    <rPh sb="205" eb="208">
      <t>カイシュウリツ</t>
    </rPh>
    <rPh sb="208" eb="210">
      <t>コウジョウ</t>
    </rPh>
    <rPh sb="214" eb="216">
      <t>ケントウ</t>
    </rPh>
    <rPh sb="217" eb="219">
      <t>ヒツヨウ</t>
    </rPh>
    <rPh sb="220" eb="221">
      <t>カンガ</t>
    </rPh>
    <rPh sb="239" eb="241">
      <t>ウワマワ</t>
    </rPh>
    <rPh sb="246" eb="248">
      <t>ジョウキ</t>
    </rPh>
    <rPh sb="249" eb="250">
      <t>オナ</t>
    </rPh>
    <rPh sb="371" eb="373">
      <t>ヘイキン</t>
    </rPh>
    <rPh sb="373" eb="374">
      <t>チ</t>
    </rPh>
    <rPh sb="375" eb="376">
      <t>チカ</t>
    </rPh>
    <rPh sb="377" eb="379">
      <t>スウチ</t>
    </rPh>
    <rPh sb="386" eb="388">
      <t>ロウスイ</t>
    </rPh>
    <rPh sb="388" eb="390">
      <t>チョウサ</t>
    </rPh>
    <rPh sb="390" eb="391">
      <t>トウ</t>
    </rPh>
    <rPh sb="404" eb="406">
      <t>ハンエイ</t>
    </rPh>
    <rPh sb="411" eb="412">
      <t>オモ</t>
    </rPh>
    <phoneticPr fontId="4"/>
  </si>
  <si>
    <r>
      <t>　</t>
    </r>
    <r>
      <rPr>
        <sz val="11"/>
        <rFont val="ＭＳ ゴシック"/>
        <family val="3"/>
        <charset val="128"/>
      </rPr>
      <t>当町の水道事業の経営は概ね安定しているが、人口減少に伴い給水収益が年々減少している。
　今後は老朽化に伴う更新事業や次の有珠山噴火災害を見据えた経営が必要であり、更新計画等の見直しや料金改定及び、投資のあり方についての検討が必要と考える。</t>
    </r>
    <rPh sb="59" eb="60">
      <t>ツギ</t>
    </rPh>
    <rPh sb="92" eb="94">
      <t>リョウキン</t>
    </rPh>
    <rPh sb="94" eb="96">
      <t>カイテイ</t>
    </rPh>
    <rPh sb="96" eb="97">
      <t>オヨ</t>
    </rPh>
    <rPh sb="113" eb="115">
      <t>ヒツヨウ</t>
    </rPh>
    <rPh sb="116" eb="117">
      <t>カンガ</t>
    </rPh>
    <phoneticPr fontId="4"/>
  </si>
  <si>
    <t>①・②有形固定資産減価償却率及び管路経年化率については共に類似団体平均値を上回り、法定耐用年数に近づいている資産及び法定耐用年数を経過した管路が年々増加している状況である。
③管路更新率は令和元年度までは類似団体平均値を下回っていたところ、令和2年度以降は更新工事により増加に転じたが、増加率の減少が続き、当年度は平均値を若干下回る数値となった。
　以上のことから投資計画等の見直し等により、計画的な更新が必要と考える。</t>
    <rPh sb="150" eb="151">
      <t>ツヅ</t>
    </rPh>
    <rPh sb="153" eb="156">
      <t>トウネンド</t>
    </rPh>
    <rPh sb="157" eb="160">
      <t>ヘイキンチ</t>
    </rPh>
    <rPh sb="161" eb="163">
      <t>ジャッカン</t>
    </rPh>
    <rPh sb="163" eb="165">
      <t>シタマワ</t>
    </rPh>
    <rPh sb="166" eb="168">
      <t>スウチ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</si>
</sst>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7030A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0.18</c:v>
                </c:pt>
                <c:pt idx="1">
                  <c:v>1.44</c:v>
                </c:pt>
                <c:pt idx="2">
                  <c:v>1.23</c:v>
                </c:pt>
                <c:pt idx="3">
                  <c:v>0.83</c:v>
                </c:pt>
                <c:pt idx="4">
                  <c:v>0.52</c:v>
                </c:pt>
              </c:numCache>
            </c:numRef>
          </c:val>
          <c:extLst>
            <c:ext xmlns:c16="http://schemas.microsoft.com/office/drawing/2014/chart" uri="{C3380CC4-5D6E-409C-BE32-E72D297353CC}">
              <c16:uniqueId val="{00000000-3684-492E-A97F-4DBCD99A8FB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0.4</c:v>
                </c:pt>
                <c:pt idx="2">
                  <c:v>0.36</c:v>
                </c:pt>
                <c:pt idx="3">
                  <c:v>0.56999999999999995</c:v>
                </c:pt>
                <c:pt idx="4">
                  <c:v>0.56000000000000005</c:v>
                </c:pt>
              </c:numCache>
            </c:numRef>
          </c:val>
          <c:smooth val="0"/>
          <c:extLst>
            <c:ext xmlns:c16="http://schemas.microsoft.com/office/drawing/2014/chart" uri="{C3380CC4-5D6E-409C-BE32-E72D297353CC}">
              <c16:uniqueId val="{00000001-3684-492E-A97F-4DBCD99A8FB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39.159999999999997</c:v>
                </c:pt>
                <c:pt idx="1">
                  <c:v>36.24</c:v>
                </c:pt>
                <c:pt idx="2">
                  <c:v>34.9</c:v>
                </c:pt>
                <c:pt idx="3">
                  <c:v>36.39</c:v>
                </c:pt>
                <c:pt idx="4">
                  <c:v>36.1</c:v>
                </c:pt>
              </c:numCache>
            </c:numRef>
          </c:val>
          <c:extLst>
            <c:ext xmlns:c16="http://schemas.microsoft.com/office/drawing/2014/chart" uri="{C3380CC4-5D6E-409C-BE32-E72D297353CC}">
              <c16:uniqueId val="{00000000-0D03-4D2B-8CD8-D1CA500A8D7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49.64</c:v>
                </c:pt>
                <c:pt idx="1">
                  <c:v>49.38</c:v>
                </c:pt>
                <c:pt idx="2">
                  <c:v>50.09</c:v>
                </c:pt>
                <c:pt idx="3">
                  <c:v>50.1</c:v>
                </c:pt>
                <c:pt idx="4">
                  <c:v>49.76</c:v>
                </c:pt>
              </c:numCache>
            </c:numRef>
          </c:val>
          <c:smooth val="0"/>
          <c:extLst>
            <c:ext xmlns:c16="http://schemas.microsoft.com/office/drawing/2014/chart" uri="{C3380CC4-5D6E-409C-BE32-E72D297353CC}">
              <c16:uniqueId val="{00000001-0D03-4D2B-8CD8-D1CA500A8D7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74.97</c:v>
                </c:pt>
                <c:pt idx="1">
                  <c:v>73.040000000000006</c:v>
                </c:pt>
                <c:pt idx="2">
                  <c:v>73.72</c:v>
                </c:pt>
                <c:pt idx="3">
                  <c:v>74.5</c:v>
                </c:pt>
                <c:pt idx="4">
                  <c:v>76.5</c:v>
                </c:pt>
              </c:numCache>
            </c:numRef>
          </c:val>
          <c:extLst>
            <c:ext xmlns:c16="http://schemas.microsoft.com/office/drawing/2014/chart" uri="{C3380CC4-5D6E-409C-BE32-E72D297353CC}">
              <c16:uniqueId val="{00000000-E9EF-44F9-A6BE-AC05DB298B7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78.09</c:v>
                </c:pt>
                <c:pt idx="1">
                  <c:v>78.010000000000005</c:v>
                </c:pt>
                <c:pt idx="2">
                  <c:v>77.599999999999994</c:v>
                </c:pt>
                <c:pt idx="3">
                  <c:v>77.3</c:v>
                </c:pt>
                <c:pt idx="4">
                  <c:v>76.64</c:v>
                </c:pt>
              </c:numCache>
            </c:numRef>
          </c:val>
          <c:smooth val="0"/>
          <c:extLst>
            <c:ext xmlns:c16="http://schemas.microsoft.com/office/drawing/2014/chart" uri="{C3380CC4-5D6E-409C-BE32-E72D297353CC}">
              <c16:uniqueId val="{00000001-E9EF-44F9-A6BE-AC05DB298B7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101.4</c:v>
                </c:pt>
                <c:pt idx="1">
                  <c:v>103.26</c:v>
                </c:pt>
                <c:pt idx="2">
                  <c:v>103.36</c:v>
                </c:pt>
                <c:pt idx="3">
                  <c:v>101.12</c:v>
                </c:pt>
                <c:pt idx="4">
                  <c:v>100.56</c:v>
                </c:pt>
              </c:numCache>
            </c:numRef>
          </c:val>
          <c:extLst>
            <c:ext xmlns:c16="http://schemas.microsoft.com/office/drawing/2014/chart" uri="{C3380CC4-5D6E-409C-BE32-E72D297353CC}">
              <c16:uniqueId val="{00000000-ECED-4F2A-93BB-5642E723378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104.35</c:v>
                </c:pt>
                <c:pt idx="1">
                  <c:v>105.34</c:v>
                </c:pt>
                <c:pt idx="2">
                  <c:v>105.77</c:v>
                </c:pt>
                <c:pt idx="3">
                  <c:v>104.82</c:v>
                </c:pt>
                <c:pt idx="4">
                  <c:v>106.46</c:v>
                </c:pt>
              </c:numCache>
            </c:numRef>
          </c:val>
          <c:smooth val="0"/>
          <c:extLst>
            <c:ext xmlns:c16="http://schemas.microsoft.com/office/drawing/2014/chart" uri="{C3380CC4-5D6E-409C-BE32-E72D297353CC}">
              <c16:uniqueId val="{00000001-ECED-4F2A-93BB-5642E723378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59.63</c:v>
                </c:pt>
                <c:pt idx="1">
                  <c:v>60.76</c:v>
                </c:pt>
                <c:pt idx="2">
                  <c:v>61.51</c:v>
                </c:pt>
                <c:pt idx="3">
                  <c:v>61.93</c:v>
                </c:pt>
                <c:pt idx="4">
                  <c:v>62.92</c:v>
                </c:pt>
              </c:numCache>
            </c:numRef>
          </c:val>
          <c:extLst>
            <c:ext xmlns:c16="http://schemas.microsoft.com/office/drawing/2014/chart" uri="{C3380CC4-5D6E-409C-BE32-E72D297353CC}">
              <c16:uniqueId val="{00000000-4804-43C2-B6E2-54A82F45167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47.31</c:v>
                </c:pt>
                <c:pt idx="1">
                  <c:v>47.5</c:v>
                </c:pt>
                <c:pt idx="2">
                  <c:v>48.41</c:v>
                </c:pt>
                <c:pt idx="3">
                  <c:v>50.02</c:v>
                </c:pt>
                <c:pt idx="4">
                  <c:v>51.38</c:v>
                </c:pt>
              </c:numCache>
            </c:numRef>
          </c:val>
          <c:smooth val="0"/>
          <c:extLst>
            <c:ext xmlns:c16="http://schemas.microsoft.com/office/drawing/2014/chart" uri="{C3380CC4-5D6E-409C-BE32-E72D297353CC}">
              <c16:uniqueId val="{00000001-4804-43C2-B6E2-54A82F45167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21.19</c:v>
                </c:pt>
                <c:pt idx="1">
                  <c:v>29.14</c:v>
                </c:pt>
                <c:pt idx="2">
                  <c:v>28.96</c:v>
                </c:pt>
                <c:pt idx="3">
                  <c:v>31.49</c:v>
                </c:pt>
                <c:pt idx="4">
                  <c:v>31.96</c:v>
                </c:pt>
              </c:numCache>
            </c:numRef>
          </c:val>
          <c:extLst>
            <c:ext xmlns:c16="http://schemas.microsoft.com/office/drawing/2014/chart" uri="{C3380CC4-5D6E-409C-BE32-E72D297353CC}">
              <c16:uniqueId val="{00000000-01EF-4CFA-A6DD-93B9FD20D8D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16.77</c:v>
                </c:pt>
                <c:pt idx="1">
                  <c:v>17.399999999999999</c:v>
                </c:pt>
                <c:pt idx="2">
                  <c:v>18.64</c:v>
                </c:pt>
                <c:pt idx="3">
                  <c:v>19.510000000000002</c:v>
                </c:pt>
                <c:pt idx="4">
                  <c:v>21.6</c:v>
                </c:pt>
              </c:numCache>
            </c:numRef>
          </c:val>
          <c:smooth val="0"/>
          <c:extLst>
            <c:ext xmlns:c16="http://schemas.microsoft.com/office/drawing/2014/chart" uri="{C3380CC4-5D6E-409C-BE32-E72D297353CC}">
              <c16:uniqueId val="{00000001-01EF-4CFA-A6DD-93B9FD20D8D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16.23</c:v>
                </c:pt>
                <c:pt idx="1">
                  <c:v>15.59</c:v>
                </c:pt>
                <c:pt idx="2">
                  <c:v>8.82</c:v>
                </c:pt>
                <c:pt idx="3">
                  <c:v>7.69</c:v>
                </c:pt>
                <c:pt idx="4">
                  <c:v>6.04</c:v>
                </c:pt>
              </c:numCache>
            </c:numRef>
          </c:val>
          <c:extLst>
            <c:ext xmlns:c16="http://schemas.microsoft.com/office/drawing/2014/chart" uri="{C3380CC4-5D6E-409C-BE32-E72D297353CC}">
              <c16:uniqueId val="{00000000-115B-4BBB-A3DD-43C9DEE8EFE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21.69</c:v>
                </c:pt>
                <c:pt idx="1">
                  <c:v>24.04</c:v>
                </c:pt>
                <c:pt idx="2">
                  <c:v>28.03</c:v>
                </c:pt>
                <c:pt idx="3">
                  <c:v>26.73</c:v>
                </c:pt>
                <c:pt idx="4">
                  <c:v>27.85</c:v>
                </c:pt>
              </c:numCache>
            </c:numRef>
          </c:val>
          <c:smooth val="0"/>
          <c:extLst>
            <c:ext xmlns:c16="http://schemas.microsoft.com/office/drawing/2014/chart" uri="{C3380CC4-5D6E-409C-BE32-E72D297353CC}">
              <c16:uniqueId val="{00000001-115B-4BBB-A3DD-43C9DEE8EFE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521.42999999999995</c:v>
                </c:pt>
                <c:pt idx="1">
                  <c:v>493.73</c:v>
                </c:pt>
                <c:pt idx="2">
                  <c:v>444.51</c:v>
                </c:pt>
                <c:pt idx="3">
                  <c:v>430.52</c:v>
                </c:pt>
                <c:pt idx="4">
                  <c:v>393.68</c:v>
                </c:pt>
              </c:numCache>
            </c:numRef>
          </c:val>
          <c:extLst>
            <c:ext xmlns:c16="http://schemas.microsoft.com/office/drawing/2014/chart" uri="{C3380CC4-5D6E-409C-BE32-E72D297353CC}">
              <c16:uniqueId val="{00000000-D876-4824-BB6E-DA674294201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301.04000000000002</c:v>
                </c:pt>
                <c:pt idx="1">
                  <c:v>305.08</c:v>
                </c:pt>
                <c:pt idx="2">
                  <c:v>305.33999999999997</c:v>
                </c:pt>
                <c:pt idx="3">
                  <c:v>310.01</c:v>
                </c:pt>
                <c:pt idx="4">
                  <c:v>311.12</c:v>
                </c:pt>
              </c:numCache>
            </c:numRef>
          </c:val>
          <c:smooth val="0"/>
          <c:extLst>
            <c:ext xmlns:c16="http://schemas.microsoft.com/office/drawing/2014/chart" uri="{C3380CC4-5D6E-409C-BE32-E72D297353CC}">
              <c16:uniqueId val="{00000001-D876-4824-BB6E-DA674294201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502.06</c:v>
                </c:pt>
                <c:pt idx="1">
                  <c:v>663.15</c:v>
                </c:pt>
                <c:pt idx="2">
                  <c:v>604.41999999999996</c:v>
                </c:pt>
                <c:pt idx="3">
                  <c:v>677.84</c:v>
                </c:pt>
                <c:pt idx="4">
                  <c:v>611.65</c:v>
                </c:pt>
              </c:numCache>
            </c:numRef>
          </c:val>
          <c:extLst>
            <c:ext xmlns:c16="http://schemas.microsoft.com/office/drawing/2014/chart" uri="{C3380CC4-5D6E-409C-BE32-E72D297353CC}">
              <c16:uniqueId val="{00000000-E0A4-47C9-8ABE-D007B66ED3C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551.62</c:v>
                </c:pt>
                <c:pt idx="1">
                  <c:v>585.59</c:v>
                </c:pt>
                <c:pt idx="2">
                  <c:v>561.34</c:v>
                </c:pt>
                <c:pt idx="3">
                  <c:v>538.33000000000004</c:v>
                </c:pt>
                <c:pt idx="4">
                  <c:v>515.14</c:v>
                </c:pt>
              </c:numCache>
            </c:numRef>
          </c:val>
          <c:smooth val="0"/>
          <c:extLst>
            <c:ext xmlns:c16="http://schemas.microsoft.com/office/drawing/2014/chart" uri="{C3380CC4-5D6E-409C-BE32-E72D297353CC}">
              <c16:uniqueId val="{00000001-E0A4-47C9-8ABE-D007B66ED3C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99.48</c:v>
                </c:pt>
                <c:pt idx="1">
                  <c:v>84.16</c:v>
                </c:pt>
                <c:pt idx="2">
                  <c:v>101.48</c:v>
                </c:pt>
                <c:pt idx="3">
                  <c:v>89.88</c:v>
                </c:pt>
                <c:pt idx="4">
                  <c:v>85.29</c:v>
                </c:pt>
              </c:numCache>
            </c:numRef>
          </c:val>
          <c:extLst>
            <c:ext xmlns:c16="http://schemas.microsoft.com/office/drawing/2014/chart" uri="{C3380CC4-5D6E-409C-BE32-E72D297353CC}">
              <c16:uniqueId val="{00000000-118D-4638-8C81-47083D194C4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87.11</c:v>
                </c:pt>
                <c:pt idx="1">
                  <c:v>82.78</c:v>
                </c:pt>
                <c:pt idx="2">
                  <c:v>84.82</c:v>
                </c:pt>
                <c:pt idx="3">
                  <c:v>82.29</c:v>
                </c:pt>
                <c:pt idx="4">
                  <c:v>84.16</c:v>
                </c:pt>
              </c:numCache>
            </c:numRef>
          </c:val>
          <c:smooth val="0"/>
          <c:extLst>
            <c:ext xmlns:c16="http://schemas.microsoft.com/office/drawing/2014/chart" uri="{C3380CC4-5D6E-409C-BE32-E72D297353CC}">
              <c16:uniqueId val="{00000001-118D-4638-8C81-47083D194C4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201.9</c:v>
                </c:pt>
                <c:pt idx="1">
                  <c:v>205.57</c:v>
                </c:pt>
                <c:pt idx="2">
                  <c:v>203.88</c:v>
                </c:pt>
                <c:pt idx="3">
                  <c:v>205.06</c:v>
                </c:pt>
                <c:pt idx="4">
                  <c:v>236.34</c:v>
                </c:pt>
              </c:numCache>
            </c:numRef>
          </c:val>
          <c:extLst>
            <c:ext xmlns:c16="http://schemas.microsoft.com/office/drawing/2014/chart" uri="{C3380CC4-5D6E-409C-BE32-E72D297353CC}">
              <c16:uniqueId val="{00000000-CCBF-49A2-B941-C8C7F0B77E3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223.98</c:v>
                </c:pt>
                <c:pt idx="1">
                  <c:v>225.09</c:v>
                </c:pt>
                <c:pt idx="2">
                  <c:v>224.82</c:v>
                </c:pt>
                <c:pt idx="3">
                  <c:v>230.85</c:v>
                </c:pt>
                <c:pt idx="4">
                  <c:v>230.21</c:v>
                </c:pt>
              </c:numCache>
            </c:numRef>
          </c:val>
          <c:smooth val="0"/>
          <c:extLst>
            <c:ext xmlns:c16="http://schemas.microsoft.com/office/drawing/2014/chart" uri="{C3380CC4-5D6E-409C-BE32-E72D297353CC}">
              <c16:uniqueId val="{00000001-CCBF-49A2-B941-C8C7F0B77E3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J19"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北海道　洞爺湖町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非設置</v>
      </c>
      <c r="AE8" s="43"/>
      <c r="AF8" s="43"/>
      <c r="AG8" s="43"/>
      <c r="AH8" s="43"/>
      <c r="AI8" s="43"/>
      <c r="AJ8" s="43"/>
      <c r="AK8" s="2"/>
      <c r="AL8" s="44">
        <f>データ!$R$6</f>
        <v>8068</v>
      </c>
      <c r="AM8" s="44"/>
      <c r="AN8" s="44"/>
      <c r="AO8" s="44"/>
      <c r="AP8" s="44"/>
      <c r="AQ8" s="44"/>
      <c r="AR8" s="44"/>
      <c r="AS8" s="44"/>
      <c r="AT8" s="45">
        <f>データ!$S$6</f>
        <v>180.87</v>
      </c>
      <c r="AU8" s="46"/>
      <c r="AV8" s="46"/>
      <c r="AW8" s="46"/>
      <c r="AX8" s="46"/>
      <c r="AY8" s="46"/>
      <c r="AZ8" s="46"/>
      <c r="BA8" s="46"/>
      <c r="BB8" s="47">
        <f>データ!$T$6</f>
        <v>44.61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64.63</v>
      </c>
      <c r="J10" s="46"/>
      <c r="K10" s="46"/>
      <c r="L10" s="46"/>
      <c r="M10" s="46"/>
      <c r="N10" s="46"/>
      <c r="O10" s="80"/>
      <c r="P10" s="47">
        <f>データ!$P$6</f>
        <v>81.650000000000006</v>
      </c>
      <c r="Q10" s="47"/>
      <c r="R10" s="47"/>
      <c r="S10" s="47"/>
      <c r="T10" s="47"/>
      <c r="U10" s="47"/>
      <c r="V10" s="47"/>
      <c r="W10" s="44">
        <f>データ!$Q$6</f>
        <v>4290</v>
      </c>
      <c r="X10" s="44"/>
      <c r="Y10" s="44"/>
      <c r="Z10" s="44"/>
      <c r="AA10" s="44"/>
      <c r="AB10" s="44"/>
      <c r="AC10" s="44"/>
      <c r="AD10" s="2"/>
      <c r="AE10" s="2"/>
      <c r="AF10" s="2"/>
      <c r="AG10" s="2"/>
      <c r="AH10" s="2"/>
      <c r="AI10" s="2"/>
      <c r="AJ10" s="2"/>
      <c r="AK10" s="2"/>
      <c r="AL10" s="44">
        <f>データ!$U$6</f>
        <v>6530</v>
      </c>
      <c r="AM10" s="44"/>
      <c r="AN10" s="44"/>
      <c r="AO10" s="44"/>
      <c r="AP10" s="44"/>
      <c r="AQ10" s="44"/>
      <c r="AR10" s="44"/>
      <c r="AS10" s="44"/>
      <c r="AT10" s="45">
        <f>データ!$V$6</f>
        <v>23.33</v>
      </c>
      <c r="AU10" s="46"/>
      <c r="AV10" s="46"/>
      <c r="AW10" s="46"/>
      <c r="AX10" s="46"/>
      <c r="AY10" s="46"/>
      <c r="AZ10" s="46"/>
      <c r="BA10" s="46"/>
      <c r="BB10" s="47">
        <f>データ!$W$6</f>
        <v>279.89999999999998</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110</v>
      </c>
      <c r="BM16" s="82"/>
      <c r="BN16" s="82"/>
      <c r="BO16" s="82"/>
      <c r="BP16" s="82"/>
      <c r="BQ16" s="82"/>
      <c r="BR16" s="82"/>
      <c r="BS16" s="82"/>
      <c r="BT16" s="82"/>
      <c r="BU16" s="82"/>
      <c r="BV16" s="82"/>
      <c r="BW16" s="82"/>
      <c r="BX16" s="82"/>
      <c r="BY16" s="82"/>
      <c r="BZ16" s="8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4"/>
      <c r="BM17" s="82"/>
      <c r="BN17" s="82"/>
      <c r="BO17" s="82"/>
      <c r="BP17" s="82"/>
      <c r="BQ17" s="82"/>
      <c r="BR17" s="82"/>
      <c r="BS17" s="82"/>
      <c r="BT17" s="82"/>
      <c r="BU17" s="82"/>
      <c r="BV17" s="82"/>
      <c r="BW17" s="82"/>
      <c r="BX17" s="82"/>
      <c r="BY17" s="82"/>
      <c r="BZ17" s="8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4"/>
      <c r="BM18" s="82"/>
      <c r="BN18" s="82"/>
      <c r="BO18" s="82"/>
      <c r="BP18" s="82"/>
      <c r="BQ18" s="82"/>
      <c r="BR18" s="82"/>
      <c r="BS18" s="82"/>
      <c r="BT18" s="82"/>
      <c r="BU18" s="82"/>
      <c r="BV18" s="82"/>
      <c r="BW18" s="82"/>
      <c r="BX18" s="82"/>
      <c r="BY18" s="82"/>
      <c r="BZ18" s="8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4"/>
      <c r="BM19" s="82"/>
      <c r="BN19" s="82"/>
      <c r="BO19" s="82"/>
      <c r="BP19" s="82"/>
      <c r="BQ19" s="82"/>
      <c r="BR19" s="82"/>
      <c r="BS19" s="82"/>
      <c r="BT19" s="82"/>
      <c r="BU19" s="82"/>
      <c r="BV19" s="82"/>
      <c r="BW19" s="82"/>
      <c r="BX19" s="82"/>
      <c r="BY19" s="82"/>
      <c r="BZ19" s="8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4"/>
      <c r="BM20" s="82"/>
      <c r="BN20" s="82"/>
      <c r="BO20" s="82"/>
      <c r="BP20" s="82"/>
      <c r="BQ20" s="82"/>
      <c r="BR20" s="82"/>
      <c r="BS20" s="82"/>
      <c r="BT20" s="82"/>
      <c r="BU20" s="82"/>
      <c r="BV20" s="82"/>
      <c r="BW20" s="82"/>
      <c r="BX20" s="82"/>
      <c r="BY20" s="82"/>
      <c r="BZ20" s="8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4"/>
      <c r="BM21" s="82"/>
      <c r="BN21" s="82"/>
      <c r="BO21" s="82"/>
      <c r="BP21" s="82"/>
      <c r="BQ21" s="82"/>
      <c r="BR21" s="82"/>
      <c r="BS21" s="82"/>
      <c r="BT21" s="82"/>
      <c r="BU21" s="82"/>
      <c r="BV21" s="82"/>
      <c r="BW21" s="82"/>
      <c r="BX21" s="82"/>
      <c r="BY21" s="82"/>
      <c r="BZ21" s="8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4"/>
      <c r="BM22" s="82"/>
      <c r="BN22" s="82"/>
      <c r="BO22" s="82"/>
      <c r="BP22" s="82"/>
      <c r="BQ22" s="82"/>
      <c r="BR22" s="82"/>
      <c r="BS22" s="82"/>
      <c r="BT22" s="82"/>
      <c r="BU22" s="82"/>
      <c r="BV22" s="82"/>
      <c r="BW22" s="82"/>
      <c r="BX22" s="82"/>
      <c r="BY22" s="82"/>
      <c r="BZ22" s="8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4"/>
      <c r="BM23" s="82"/>
      <c r="BN23" s="82"/>
      <c r="BO23" s="82"/>
      <c r="BP23" s="82"/>
      <c r="BQ23" s="82"/>
      <c r="BR23" s="82"/>
      <c r="BS23" s="82"/>
      <c r="BT23" s="82"/>
      <c r="BU23" s="82"/>
      <c r="BV23" s="82"/>
      <c r="BW23" s="82"/>
      <c r="BX23" s="82"/>
      <c r="BY23" s="82"/>
      <c r="BZ23" s="8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4"/>
      <c r="BM24" s="82"/>
      <c r="BN24" s="82"/>
      <c r="BO24" s="82"/>
      <c r="BP24" s="82"/>
      <c r="BQ24" s="82"/>
      <c r="BR24" s="82"/>
      <c r="BS24" s="82"/>
      <c r="BT24" s="82"/>
      <c r="BU24" s="82"/>
      <c r="BV24" s="82"/>
      <c r="BW24" s="82"/>
      <c r="BX24" s="82"/>
      <c r="BY24" s="82"/>
      <c r="BZ24" s="8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4"/>
      <c r="BM25" s="82"/>
      <c r="BN25" s="82"/>
      <c r="BO25" s="82"/>
      <c r="BP25" s="82"/>
      <c r="BQ25" s="82"/>
      <c r="BR25" s="82"/>
      <c r="BS25" s="82"/>
      <c r="BT25" s="82"/>
      <c r="BU25" s="82"/>
      <c r="BV25" s="82"/>
      <c r="BW25" s="82"/>
      <c r="BX25" s="82"/>
      <c r="BY25" s="82"/>
      <c r="BZ25" s="8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4"/>
      <c r="BM26" s="82"/>
      <c r="BN26" s="82"/>
      <c r="BO26" s="82"/>
      <c r="BP26" s="82"/>
      <c r="BQ26" s="82"/>
      <c r="BR26" s="82"/>
      <c r="BS26" s="82"/>
      <c r="BT26" s="82"/>
      <c r="BU26" s="82"/>
      <c r="BV26" s="82"/>
      <c r="BW26" s="82"/>
      <c r="BX26" s="82"/>
      <c r="BY26" s="82"/>
      <c r="BZ26" s="8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4"/>
      <c r="BM27" s="82"/>
      <c r="BN27" s="82"/>
      <c r="BO27" s="82"/>
      <c r="BP27" s="82"/>
      <c r="BQ27" s="82"/>
      <c r="BR27" s="82"/>
      <c r="BS27" s="82"/>
      <c r="BT27" s="82"/>
      <c r="BU27" s="82"/>
      <c r="BV27" s="82"/>
      <c r="BW27" s="82"/>
      <c r="BX27" s="82"/>
      <c r="BY27" s="82"/>
      <c r="BZ27" s="8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4"/>
      <c r="BM28" s="82"/>
      <c r="BN28" s="82"/>
      <c r="BO28" s="82"/>
      <c r="BP28" s="82"/>
      <c r="BQ28" s="82"/>
      <c r="BR28" s="82"/>
      <c r="BS28" s="82"/>
      <c r="BT28" s="82"/>
      <c r="BU28" s="82"/>
      <c r="BV28" s="82"/>
      <c r="BW28" s="82"/>
      <c r="BX28" s="82"/>
      <c r="BY28" s="82"/>
      <c r="BZ28" s="8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4"/>
      <c r="BM29" s="82"/>
      <c r="BN29" s="82"/>
      <c r="BO29" s="82"/>
      <c r="BP29" s="82"/>
      <c r="BQ29" s="82"/>
      <c r="BR29" s="82"/>
      <c r="BS29" s="82"/>
      <c r="BT29" s="82"/>
      <c r="BU29" s="82"/>
      <c r="BV29" s="82"/>
      <c r="BW29" s="82"/>
      <c r="BX29" s="82"/>
      <c r="BY29" s="82"/>
      <c r="BZ29" s="8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4"/>
      <c r="BM30" s="82"/>
      <c r="BN30" s="82"/>
      <c r="BO30" s="82"/>
      <c r="BP30" s="82"/>
      <c r="BQ30" s="82"/>
      <c r="BR30" s="82"/>
      <c r="BS30" s="82"/>
      <c r="BT30" s="82"/>
      <c r="BU30" s="82"/>
      <c r="BV30" s="82"/>
      <c r="BW30" s="82"/>
      <c r="BX30" s="82"/>
      <c r="BY30" s="82"/>
      <c r="BZ30" s="8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4"/>
      <c r="BM31" s="82"/>
      <c r="BN31" s="82"/>
      <c r="BO31" s="82"/>
      <c r="BP31" s="82"/>
      <c r="BQ31" s="82"/>
      <c r="BR31" s="82"/>
      <c r="BS31" s="82"/>
      <c r="BT31" s="82"/>
      <c r="BU31" s="82"/>
      <c r="BV31" s="82"/>
      <c r="BW31" s="82"/>
      <c r="BX31" s="82"/>
      <c r="BY31" s="82"/>
      <c r="BZ31" s="8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4"/>
      <c r="BM32" s="82"/>
      <c r="BN32" s="82"/>
      <c r="BO32" s="82"/>
      <c r="BP32" s="82"/>
      <c r="BQ32" s="82"/>
      <c r="BR32" s="82"/>
      <c r="BS32" s="82"/>
      <c r="BT32" s="82"/>
      <c r="BU32" s="82"/>
      <c r="BV32" s="82"/>
      <c r="BW32" s="82"/>
      <c r="BX32" s="82"/>
      <c r="BY32" s="82"/>
      <c r="BZ32" s="8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4"/>
      <c r="BM33" s="82"/>
      <c r="BN33" s="82"/>
      <c r="BO33" s="82"/>
      <c r="BP33" s="82"/>
      <c r="BQ33" s="82"/>
      <c r="BR33" s="82"/>
      <c r="BS33" s="82"/>
      <c r="BT33" s="82"/>
      <c r="BU33" s="82"/>
      <c r="BV33" s="82"/>
      <c r="BW33" s="82"/>
      <c r="BX33" s="82"/>
      <c r="BY33" s="82"/>
      <c r="BZ33" s="8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4"/>
      <c r="BM34" s="82"/>
      <c r="BN34" s="82"/>
      <c r="BO34" s="82"/>
      <c r="BP34" s="82"/>
      <c r="BQ34" s="82"/>
      <c r="BR34" s="82"/>
      <c r="BS34" s="82"/>
      <c r="BT34" s="82"/>
      <c r="BU34" s="82"/>
      <c r="BV34" s="82"/>
      <c r="BW34" s="82"/>
      <c r="BX34" s="82"/>
      <c r="BY34" s="82"/>
      <c r="BZ34" s="8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4"/>
      <c r="BM35" s="82"/>
      <c r="BN35" s="82"/>
      <c r="BO35" s="82"/>
      <c r="BP35" s="82"/>
      <c r="BQ35" s="82"/>
      <c r="BR35" s="82"/>
      <c r="BS35" s="82"/>
      <c r="BT35" s="82"/>
      <c r="BU35" s="82"/>
      <c r="BV35" s="82"/>
      <c r="BW35" s="82"/>
      <c r="BX35" s="82"/>
      <c r="BY35" s="82"/>
      <c r="BZ35" s="8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4"/>
      <c r="BM36" s="82"/>
      <c r="BN36" s="82"/>
      <c r="BO36" s="82"/>
      <c r="BP36" s="82"/>
      <c r="BQ36" s="82"/>
      <c r="BR36" s="82"/>
      <c r="BS36" s="82"/>
      <c r="BT36" s="82"/>
      <c r="BU36" s="82"/>
      <c r="BV36" s="82"/>
      <c r="BW36" s="82"/>
      <c r="BX36" s="82"/>
      <c r="BY36" s="82"/>
      <c r="BZ36" s="8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4"/>
      <c r="BM37" s="82"/>
      <c r="BN37" s="82"/>
      <c r="BO37" s="82"/>
      <c r="BP37" s="82"/>
      <c r="BQ37" s="82"/>
      <c r="BR37" s="82"/>
      <c r="BS37" s="82"/>
      <c r="BT37" s="82"/>
      <c r="BU37" s="82"/>
      <c r="BV37" s="82"/>
      <c r="BW37" s="82"/>
      <c r="BX37" s="82"/>
      <c r="BY37" s="82"/>
      <c r="BZ37" s="8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4"/>
      <c r="BM38" s="82"/>
      <c r="BN38" s="82"/>
      <c r="BO38" s="82"/>
      <c r="BP38" s="82"/>
      <c r="BQ38" s="82"/>
      <c r="BR38" s="82"/>
      <c r="BS38" s="82"/>
      <c r="BT38" s="82"/>
      <c r="BU38" s="82"/>
      <c r="BV38" s="82"/>
      <c r="BW38" s="82"/>
      <c r="BX38" s="82"/>
      <c r="BY38" s="82"/>
      <c r="BZ38" s="8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4"/>
      <c r="BM39" s="82"/>
      <c r="BN39" s="82"/>
      <c r="BO39" s="82"/>
      <c r="BP39" s="82"/>
      <c r="BQ39" s="82"/>
      <c r="BR39" s="82"/>
      <c r="BS39" s="82"/>
      <c r="BT39" s="82"/>
      <c r="BU39" s="82"/>
      <c r="BV39" s="82"/>
      <c r="BW39" s="82"/>
      <c r="BX39" s="82"/>
      <c r="BY39" s="82"/>
      <c r="BZ39" s="8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4"/>
      <c r="BM40" s="82"/>
      <c r="BN40" s="82"/>
      <c r="BO40" s="82"/>
      <c r="BP40" s="82"/>
      <c r="BQ40" s="82"/>
      <c r="BR40" s="82"/>
      <c r="BS40" s="82"/>
      <c r="BT40" s="82"/>
      <c r="BU40" s="82"/>
      <c r="BV40" s="82"/>
      <c r="BW40" s="82"/>
      <c r="BX40" s="82"/>
      <c r="BY40" s="82"/>
      <c r="BZ40" s="8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4"/>
      <c r="BM41" s="82"/>
      <c r="BN41" s="82"/>
      <c r="BO41" s="82"/>
      <c r="BP41" s="82"/>
      <c r="BQ41" s="82"/>
      <c r="BR41" s="82"/>
      <c r="BS41" s="82"/>
      <c r="BT41" s="82"/>
      <c r="BU41" s="82"/>
      <c r="BV41" s="82"/>
      <c r="BW41" s="82"/>
      <c r="BX41" s="82"/>
      <c r="BY41" s="82"/>
      <c r="BZ41" s="8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4"/>
      <c r="BM42" s="82"/>
      <c r="BN42" s="82"/>
      <c r="BO42" s="82"/>
      <c r="BP42" s="82"/>
      <c r="BQ42" s="82"/>
      <c r="BR42" s="82"/>
      <c r="BS42" s="82"/>
      <c r="BT42" s="82"/>
      <c r="BU42" s="82"/>
      <c r="BV42" s="82"/>
      <c r="BW42" s="82"/>
      <c r="BX42" s="82"/>
      <c r="BY42" s="82"/>
      <c r="BZ42" s="8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4"/>
      <c r="BM43" s="82"/>
      <c r="BN43" s="82"/>
      <c r="BO43" s="82"/>
      <c r="BP43" s="82"/>
      <c r="BQ43" s="82"/>
      <c r="BR43" s="82"/>
      <c r="BS43" s="82"/>
      <c r="BT43" s="82"/>
      <c r="BU43" s="82"/>
      <c r="BV43" s="82"/>
      <c r="BW43" s="82"/>
      <c r="BX43" s="82"/>
      <c r="BY43" s="82"/>
      <c r="BZ43" s="8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4"/>
      <c r="BM44" s="82"/>
      <c r="BN44" s="82"/>
      <c r="BO44" s="82"/>
      <c r="BP44" s="82"/>
      <c r="BQ44" s="82"/>
      <c r="BR44" s="82"/>
      <c r="BS44" s="82"/>
      <c r="BT44" s="82"/>
      <c r="BU44" s="82"/>
      <c r="BV44" s="82"/>
      <c r="BW44" s="82"/>
      <c r="BX44" s="82"/>
      <c r="BY44" s="82"/>
      <c r="BZ44" s="8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1" t="s">
        <v>112</v>
      </c>
      <c r="BM47" s="82"/>
      <c r="BN47" s="82"/>
      <c r="BO47" s="82"/>
      <c r="BP47" s="82"/>
      <c r="BQ47" s="82"/>
      <c r="BR47" s="82"/>
      <c r="BS47" s="82"/>
      <c r="BT47" s="82"/>
      <c r="BU47" s="82"/>
      <c r="BV47" s="82"/>
      <c r="BW47" s="82"/>
      <c r="BX47" s="82"/>
      <c r="BY47" s="82"/>
      <c r="BZ47" s="8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4"/>
      <c r="BM48" s="82"/>
      <c r="BN48" s="82"/>
      <c r="BO48" s="82"/>
      <c r="BP48" s="82"/>
      <c r="BQ48" s="82"/>
      <c r="BR48" s="82"/>
      <c r="BS48" s="82"/>
      <c r="BT48" s="82"/>
      <c r="BU48" s="82"/>
      <c r="BV48" s="82"/>
      <c r="BW48" s="82"/>
      <c r="BX48" s="82"/>
      <c r="BY48" s="82"/>
      <c r="BZ48" s="8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4"/>
      <c r="BM49" s="82"/>
      <c r="BN49" s="82"/>
      <c r="BO49" s="82"/>
      <c r="BP49" s="82"/>
      <c r="BQ49" s="82"/>
      <c r="BR49" s="82"/>
      <c r="BS49" s="82"/>
      <c r="BT49" s="82"/>
      <c r="BU49" s="82"/>
      <c r="BV49" s="82"/>
      <c r="BW49" s="82"/>
      <c r="BX49" s="82"/>
      <c r="BY49" s="82"/>
      <c r="BZ49" s="8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4"/>
      <c r="BM50" s="82"/>
      <c r="BN50" s="82"/>
      <c r="BO50" s="82"/>
      <c r="BP50" s="82"/>
      <c r="BQ50" s="82"/>
      <c r="BR50" s="82"/>
      <c r="BS50" s="82"/>
      <c r="BT50" s="82"/>
      <c r="BU50" s="82"/>
      <c r="BV50" s="82"/>
      <c r="BW50" s="82"/>
      <c r="BX50" s="82"/>
      <c r="BY50" s="82"/>
      <c r="BZ50" s="8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4"/>
      <c r="BM51" s="82"/>
      <c r="BN51" s="82"/>
      <c r="BO51" s="82"/>
      <c r="BP51" s="82"/>
      <c r="BQ51" s="82"/>
      <c r="BR51" s="82"/>
      <c r="BS51" s="82"/>
      <c r="BT51" s="82"/>
      <c r="BU51" s="82"/>
      <c r="BV51" s="82"/>
      <c r="BW51" s="82"/>
      <c r="BX51" s="82"/>
      <c r="BY51" s="82"/>
      <c r="BZ51" s="8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4"/>
      <c r="BM52" s="82"/>
      <c r="BN52" s="82"/>
      <c r="BO52" s="82"/>
      <c r="BP52" s="82"/>
      <c r="BQ52" s="82"/>
      <c r="BR52" s="82"/>
      <c r="BS52" s="82"/>
      <c r="BT52" s="82"/>
      <c r="BU52" s="82"/>
      <c r="BV52" s="82"/>
      <c r="BW52" s="82"/>
      <c r="BX52" s="82"/>
      <c r="BY52" s="82"/>
      <c r="BZ52" s="8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4"/>
      <c r="BM53" s="82"/>
      <c r="BN53" s="82"/>
      <c r="BO53" s="82"/>
      <c r="BP53" s="82"/>
      <c r="BQ53" s="82"/>
      <c r="BR53" s="82"/>
      <c r="BS53" s="82"/>
      <c r="BT53" s="82"/>
      <c r="BU53" s="82"/>
      <c r="BV53" s="82"/>
      <c r="BW53" s="82"/>
      <c r="BX53" s="82"/>
      <c r="BY53" s="82"/>
      <c r="BZ53" s="8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4"/>
      <c r="BM54" s="82"/>
      <c r="BN54" s="82"/>
      <c r="BO54" s="82"/>
      <c r="BP54" s="82"/>
      <c r="BQ54" s="82"/>
      <c r="BR54" s="82"/>
      <c r="BS54" s="82"/>
      <c r="BT54" s="82"/>
      <c r="BU54" s="82"/>
      <c r="BV54" s="82"/>
      <c r="BW54" s="82"/>
      <c r="BX54" s="82"/>
      <c r="BY54" s="82"/>
      <c r="BZ54" s="8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4"/>
      <c r="BM55" s="82"/>
      <c r="BN55" s="82"/>
      <c r="BO55" s="82"/>
      <c r="BP55" s="82"/>
      <c r="BQ55" s="82"/>
      <c r="BR55" s="82"/>
      <c r="BS55" s="82"/>
      <c r="BT55" s="82"/>
      <c r="BU55" s="82"/>
      <c r="BV55" s="82"/>
      <c r="BW55" s="82"/>
      <c r="BX55" s="82"/>
      <c r="BY55" s="82"/>
      <c r="BZ55" s="8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4"/>
      <c r="BM56" s="82"/>
      <c r="BN56" s="82"/>
      <c r="BO56" s="82"/>
      <c r="BP56" s="82"/>
      <c r="BQ56" s="82"/>
      <c r="BR56" s="82"/>
      <c r="BS56" s="82"/>
      <c r="BT56" s="82"/>
      <c r="BU56" s="82"/>
      <c r="BV56" s="82"/>
      <c r="BW56" s="82"/>
      <c r="BX56" s="82"/>
      <c r="BY56" s="82"/>
      <c r="BZ56" s="8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4"/>
      <c r="BM57" s="82"/>
      <c r="BN57" s="82"/>
      <c r="BO57" s="82"/>
      <c r="BP57" s="82"/>
      <c r="BQ57" s="82"/>
      <c r="BR57" s="82"/>
      <c r="BS57" s="82"/>
      <c r="BT57" s="82"/>
      <c r="BU57" s="82"/>
      <c r="BV57" s="82"/>
      <c r="BW57" s="82"/>
      <c r="BX57" s="82"/>
      <c r="BY57" s="82"/>
      <c r="BZ57" s="8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4"/>
      <c r="BM58" s="82"/>
      <c r="BN58" s="82"/>
      <c r="BO58" s="82"/>
      <c r="BP58" s="82"/>
      <c r="BQ58" s="82"/>
      <c r="BR58" s="82"/>
      <c r="BS58" s="82"/>
      <c r="BT58" s="82"/>
      <c r="BU58" s="82"/>
      <c r="BV58" s="82"/>
      <c r="BW58" s="82"/>
      <c r="BX58" s="82"/>
      <c r="BY58" s="82"/>
      <c r="BZ58" s="8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4"/>
      <c r="BM59" s="82"/>
      <c r="BN59" s="82"/>
      <c r="BO59" s="82"/>
      <c r="BP59" s="82"/>
      <c r="BQ59" s="82"/>
      <c r="BR59" s="82"/>
      <c r="BS59" s="82"/>
      <c r="BT59" s="82"/>
      <c r="BU59" s="82"/>
      <c r="BV59" s="82"/>
      <c r="BW59" s="82"/>
      <c r="BX59" s="82"/>
      <c r="BY59" s="82"/>
      <c r="BZ59" s="83"/>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4"/>
      <c r="BM60" s="82"/>
      <c r="BN60" s="82"/>
      <c r="BO60" s="82"/>
      <c r="BP60" s="82"/>
      <c r="BQ60" s="82"/>
      <c r="BR60" s="82"/>
      <c r="BS60" s="82"/>
      <c r="BT60" s="82"/>
      <c r="BU60" s="82"/>
      <c r="BV60" s="82"/>
      <c r="BW60" s="82"/>
      <c r="BX60" s="82"/>
      <c r="BY60" s="82"/>
      <c r="BZ60" s="83"/>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4"/>
      <c r="BM61" s="82"/>
      <c r="BN61" s="82"/>
      <c r="BO61" s="82"/>
      <c r="BP61" s="82"/>
      <c r="BQ61" s="82"/>
      <c r="BR61" s="82"/>
      <c r="BS61" s="82"/>
      <c r="BT61" s="82"/>
      <c r="BU61" s="82"/>
      <c r="BV61" s="82"/>
      <c r="BW61" s="82"/>
      <c r="BX61" s="82"/>
      <c r="BY61" s="82"/>
      <c r="BZ61" s="8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4"/>
      <c r="BM62" s="82"/>
      <c r="BN62" s="82"/>
      <c r="BO62" s="82"/>
      <c r="BP62" s="82"/>
      <c r="BQ62" s="82"/>
      <c r="BR62" s="82"/>
      <c r="BS62" s="82"/>
      <c r="BT62" s="82"/>
      <c r="BU62" s="82"/>
      <c r="BV62" s="82"/>
      <c r="BW62" s="82"/>
      <c r="BX62" s="82"/>
      <c r="BY62" s="82"/>
      <c r="BZ62" s="8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4"/>
      <c r="BM63" s="82"/>
      <c r="BN63" s="82"/>
      <c r="BO63" s="82"/>
      <c r="BP63" s="82"/>
      <c r="BQ63" s="82"/>
      <c r="BR63" s="82"/>
      <c r="BS63" s="82"/>
      <c r="BT63" s="82"/>
      <c r="BU63" s="82"/>
      <c r="BV63" s="82"/>
      <c r="BW63" s="82"/>
      <c r="BX63" s="82"/>
      <c r="BY63" s="82"/>
      <c r="BZ63" s="8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7uBJv0Q6F6CzdILAMyn5cVUZv7MDIUVaf2YMZQ1ZqNBDFJqSfQQsAu1slOp+Lcx+aVr7gUsB6er9BHoLMUHMlg==" saltValue="EUTxsXIAakITpfjrIjpUs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27</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15" t="s">
        <v>52</v>
      </c>
      <c r="B4" s="17"/>
      <c r="C4" s="17"/>
      <c r="D4" s="17"/>
      <c r="E4" s="17"/>
      <c r="F4" s="17"/>
      <c r="G4" s="17"/>
      <c r="H4" s="89"/>
      <c r="I4" s="90"/>
      <c r="J4" s="90"/>
      <c r="K4" s="90"/>
      <c r="L4" s="90"/>
      <c r="M4" s="90"/>
      <c r="N4" s="90"/>
      <c r="O4" s="90"/>
      <c r="P4" s="90"/>
      <c r="Q4" s="90"/>
      <c r="R4" s="90"/>
      <c r="S4" s="90"/>
      <c r="T4" s="90"/>
      <c r="U4" s="90"/>
      <c r="V4" s="90"/>
      <c r="W4" s="91"/>
      <c r="X4" s="85" t="s">
        <v>53</v>
      </c>
      <c r="Y4" s="85"/>
      <c r="Z4" s="85"/>
      <c r="AA4" s="85"/>
      <c r="AB4" s="85"/>
      <c r="AC4" s="85"/>
      <c r="AD4" s="85"/>
      <c r="AE4" s="85"/>
      <c r="AF4" s="85"/>
      <c r="AG4" s="85"/>
      <c r="AH4" s="85"/>
      <c r="AI4" s="85" t="s">
        <v>54</v>
      </c>
      <c r="AJ4" s="85"/>
      <c r="AK4" s="85"/>
      <c r="AL4" s="85"/>
      <c r="AM4" s="85"/>
      <c r="AN4" s="85"/>
      <c r="AO4" s="85"/>
      <c r="AP4" s="85"/>
      <c r="AQ4" s="85"/>
      <c r="AR4" s="85"/>
      <c r="AS4" s="85"/>
      <c r="AT4" s="85" t="s">
        <v>55</v>
      </c>
      <c r="AU4" s="85"/>
      <c r="AV4" s="85"/>
      <c r="AW4" s="85"/>
      <c r="AX4" s="85"/>
      <c r="AY4" s="85"/>
      <c r="AZ4" s="85"/>
      <c r="BA4" s="85"/>
      <c r="BB4" s="85"/>
      <c r="BC4" s="85"/>
      <c r="BD4" s="85"/>
      <c r="BE4" s="85" t="s">
        <v>56</v>
      </c>
      <c r="BF4" s="85"/>
      <c r="BG4" s="85"/>
      <c r="BH4" s="85"/>
      <c r="BI4" s="85"/>
      <c r="BJ4" s="85"/>
      <c r="BK4" s="85"/>
      <c r="BL4" s="85"/>
      <c r="BM4" s="85"/>
      <c r="BN4" s="85"/>
      <c r="BO4" s="85"/>
      <c r="BP4" s="85" t="s">
        <v>57</v>
      </c>
      <c r="BQ4" s="85"/>
      <c r="BR4" s="85"/>
      <c r="BS4" s="85"/>
      <c r="BT4" s="85"/>
      <c r="BU4" s="85"/>
      <c r="BV4" s="85"/>
      <c r="BW4" s="85"/>
      <c r="BX4" s="85"/>
      <c r="BY4" s="85"/>
      <c r="BZ4" s="85"/>
      <c r="CA4" s="85" t="s">
        <v>58</v>
      </c>
      <c r="CB4" s="85"/>
      <c r="CC4" s="85"/>
      <c r="CD4" s="85"/>
      <c r="CE4" s="85"/>
      <c r="CF4" s="85"/>
      <c r="CG4" s="85"/>
      <c r="CH4" s="85"/>
      <c r="CI4" s="85"/>
      <c r="CJ4" s="85"/>
      <c r="CK4" s="85"/>
      <c r="CL4" s="85" t="s">
        <v>59</v>
      </c>
      <c r="CM4" s="85"/>
      <c r="CN4" s="85"/>
      <c r="CO4" s="85"/>
      <c r="CP4" s="85"/>
      <c r="CQ4" s="85"/>
      <c r="CR4" s="85"/>
      <c r="CS4" s="85"/>
      <c r="CT4" s="85"/>
      <c r="CU4" s="85"/>
      <c r="CV4" s="85"/>
      <c r="CW4" s="85" t="s">
        <v>60</v>
      </c>
      <c r="CX4" s="85"/>
      <c r="CY4" s="85"/>
      <c r="CZ4" s="85"/>
      <c r="DA4" s="85"/>
      <c r="DB4" s="85"/>
      <c r="DC4" s="85"/>
      <c r="DD4" s="85"/>
      <c r="DE4" s="85"/>
      <c r="DF4" s="85"/>
      <c r="DG4" s="85"/>
      <c r="DH4" s="85" t="s">
        <v>61</v>
      </c>
      <c r="DI4" s="85"/>
      <c r="DJ4" s="85"/>
      <c r="DK4" s="85"/>
      <c r="DL4" s="85"/>
      <c r="DM4" s="85"/>
      <c r="DN4" s="85"/>
      <c r="DO4" s="85"/>
      <c r="DP4" s="85"/>
      <c r="DQ4" s="85"/>
      <c r="DR4" s="85"/>
      <c r="DS4" s="85" t="s">
        <v>62</v>
      </c>
      <c r="DT4" s="85"/>
      <c r="DU4" s="85"/>
      <c r="DV4" s="85"/>
      <c r="DW4" s="85"/>
      <c r="DX4" s="85"/>
      <c r="DY4" s="85"/>
      <c r="DZ4" s="85"/>
      <c r="EA4" s="85"/>
      <c r="EB4" s="85"/>
      <c r="EC4" s="85"/>
      <c r="ED4" s="85" t="s">
        <v>63</v>
      </c>
      <c r="EE4" s="85"/>
      <c r="EF4" s="85"/>
      <c r="EG4" s="85"/>
      <c r="EH4" s="85"/>
      <c r="EI4" s="85"/>
      <c r="EJ4" s="85"/>
      <c r="EK4" s="85"/>
      <c r="EL4" s="85"/>
      <c r="EM4" s="85"/>
      <c r="EN4" s="85"/>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2023</v>
      </c>
      <c r="C6" s="20">
        <f t="shared" ref="C6:W6" si="3">C7</f>
        <v>15849</v>
      </c>
      <c r="D6" s="20">
        <f t="shared" si="3"/>
        <v>46</v>
      </c>
      <c r="E6" s="20">
        <f t="shared" si="3"/>
        <v>1</v>
      </c>
      <c r="F6" s="20">
        <f t="shared" si="3"/>
        <v>0</v>
      </c>
      <c r="G6" s="20">
        <f t="shared" si="3"/>
        <v>1</v>
      </c>
      <c r="H6" s="20" t="str">
        <f t="shared" si="3"/>
        <v>北海道　洞爺湖町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64.63</v>
      </c>
      <c r="P6" s="21">
        <f t="shared" si="3"/>
        <v>81.650000000000006</v>
      </c>
      <c r="Q6" s="21">
        <f t="shared" si="3"/>
        <v>4290</v>
      </c>
      <c r="R6" s="21">
        <f t="shared" si="3"/>
        <v>8068</v>
      </c>
      <c r="S6" s="21">
        <f t="shared" si="3"/>
        <v>180.87</v>
      </c>
      <c r="T6" s="21">
        <f t="shared" si="3"/>
        <v>44.61</v>
      </c>
      <c r="U6" s="21">
        <f t="shared" si="3"/>
        <v>6530</v>
      </c>
      <c r="V6" s="21">
        <f t="shared" si="3"/>
        <v>23.33</v>
      </c>
      <c r="W6" s="21">
        <f t="shared" si="3"/>
        <v>279.89999999999998</v>
      </c>
      <c r="X6" s="22">
        <f>IF(X7="",NA(),X7)</f>
        <v>101.4</v>
      </c>
      <c r="Y6" s="22">
        <f t="shared" ref="Y6:AG6" si="4">IF(Y7="",NA(),Y7)</f>
        <v>103.26</v>
      </c>
      <c r="Z6" s="22">
        <f t="shared" si="4"/>
        <v>103.36</v>
      </c>
      <c r="AA6" s="22">
        <f t="shared" si="4"/>
        <v>101.12</v>
      </c>
      <c r="AB6" s="22">
        <f t="shared" si="4"/>
        <v>100.56</v>
      </c>
      <c r="AC6" s="22">
        <f t="shared" si="4"/>
        <v>104.35</v>
      </c>
      <c r="AD6" s="22">
        <f t="shared" si="4"/>
        <v>105.34</v>
      </c>
      <c r="AE6" s="22">
        <f t="shared" si="4"/>
        <v>105.77</v>
      </c>
      <c r="AF6" s="22">
        <f t="shared" si="4"/>
        <v>104.82</v>
      </c>
      <c r="AG6" s="22">
        <f t="shared" si="4"/>
        <v>106.46</v>
      </c>
      <c r="AH6" s="21" t="str">
        <f>IF(AH7="","",IF(AH7="-","【-】","【"&amp;SUBSTITUTE(TEXT(AH7,"#,##0.00"),"-","△")&amp;"】"))</f>
        <v>【108.24】</v>
      </c>
      <c r="AI6" s="22">
        <f>IF(AI7="",NA(),AI7)</f>
        <v>16.23</v>
      </c>
      <c r="AJ6" s="22">
        <f t="shared" ref="AJ6:AR6" si="5">IF(AJ7="",NA(),AJ7)</f>
        <v>15.59</v>
      </c>
      <c r="AK6" s="22">
        <f t="shared" si="5"/>
        <v>8.82</v>
      </c>
      <c r="AL6" s="22">
        <f t="shared" si="5"/>
        <v>7.69</v>
      </c>
      <c r="AM6" s="22">
        <f t="shared" si="5"/>
        <v>6.04</v>
      </c>
      <c r="AN6" s="22">
        <f t="shared" si="5"/>
        <v>21.69</v>
      </c>
      <c r="AO6" s="22">
        <f t="shared" si="5"/>
        <v>24.04</v>
      </c>
      <c r="AP6" s="22">
        <f t="shared" si="5"/>
        <v>28.03</v>
      </c>
      <c r="AQ6" s="22">
        <f t="shared" si="5"/>
        <v>26.73</v>
      </c>
      <c r="AR6" s="22">
        <f t="shared" si="5"/>
        <v>27.85</v>
      </c>
      <c r="AS6" s="21" t="str">
        <f>IF(AS7="","",IF(AS7="-","【-】","【"&amp;SUBSTITUTE(TEXT(AS7,"#,##0.00"),"-","△")&amp;"】"))</f>
        <v>【1.50】</v>
      </c>
      <c r="AT6" s="22">
        <f>IF(AT7="",NA(),AT7)</f>
        <v>521.42999999999995</v>
      </c>
      <c r="AU6" s="22">
        <f t="shared" ref="AU6:BC6" si="6">IF(AU7="",NA(),AU7)</f>
        <v>493.73</v>
      </c>
      <c r="AV6" s="22">
        <f t="shared" si="6"/>
        <v>444.51</v>
      </c>
      <c r="AW6" s="22">
        <f t="shared" si="6"/>
        <v>430.52</v>
      </c>
      <c r="AX6" s="22">
        <f t="shared" si="6"/>
        <v>393.68</v>
      </c>
      <c r="AY6" s="22">
        <f t="shared" si="6"/>
        <v>301.04000000000002</v>
      </c>
      <c r="AZ6" s="22">
        <f t="shared" si="6"/>
        <v>305.08</v>
      </c>
      <c r="BA6" s="22">
        <f t="shared" si="6"/>
        <v>305.33999999999997</v>
      </c>
      <c r="BB6" s="22">
        <f t="shared" si="6"/>
        <v>310.01</v>
      </c>
      <c r="BC6" s="22">
        <f t="shared" si="6"/>
        <v>311.12</v>
      </c>
      <c r="BD6" s="21" t="str">
        <f>IF(BD7="","",IF(BD7="-","【-】","【"&amp;SUBSTITUTE(TEXT(BD7,"#,##0.00"),"-","△")&amp;"】"))</f>
        <v>【243.36】</v>
      </c>
      <c r="BE6" s="22">
        <f>IF(BE7="",NA(),BE7)</f>
        <v>502.06</v>
      </c>
      <c r="BF6" s="22">
        <f t="shared" ref="BF6:BN6" si="7">IF(BF7="",NA(),BF7)</f>
        <v>663.15</v>
      </c>
      <c r="BG6" s="22">
        <f t="shared" si="7"/>
        <v>604.41999999999996</v>
      </c>
      <c r="BH6" s="22">
        <f t="shared" si="7"/>
        <v>677.84</v>
      </c>
      <c r="BI6" s="22">
        <f t="shared" si="7"/>
        <v>611.65</v>
      </c>
      <c r="BJ6" s="22">
        <f t="shared" si="7"/>
        <v>551.62</v>
      </c>
      <c r="BK6" s="22">
        <f t="shared" si="7"/>
        <v>585.59</v>
      </c>
      <c r="BL6" s="22">
        <f t="shared" si="7"/>
        <v>561.34</v>
      </c>
      <c r="BM6" s="22">
        <f t="shared" si="7"/>
        <v>538.33000000000004</v>
      </c>
      <c r="BN6" s="22">
        <f t="shared" si="7"/>
        <v>515.14</v>
      </c>
      <c r="BO6" s="21" t="str">
        <f>IF(BO7="","",IF(BO7="-","【-】","【"&amp;SUBSTITUTE(TEXT(BO7,"#,##0.00"),"-","△")&amp;"】"))</f>
        <v>【265.93】</v>
      </c>
      <c r="BP6" s="22">
        <f>IF(BP7="",NA(),BP7)</f>
        <v>99.48</v>
      </c>
      <c r="BQ6" s="22">
        <f t="shared" ref="BQ6:BY6" si="8">IF(BQ7="",NA(),BQ7)</f>
        <v>84.16</v>
      </c>
      <c r="BR6" s="22">
        <f t="shared" si="8"/>
        <v>101.48</v>
      </c>
      <c r="BS6" s="22">
        <f t="shared" si="8"/>
        <v>89.88</v>
      </c>
      <c r="BT6" s="22">
        <f t="shared" si="8"/>
        <v>85.29</v>
      </c>
      <c r="BU6" s="22">
        <f t="shared" si="8"/>
        <v>87.11</v>
      </c>
      <c r="BV6" s="22">
        <f t="shared" si="8"/>
        <v>82.78</v>
      </c>
      <c r="BW6" s="22">
        <f t="shared" si="8"/>
        <v>84.82</v>
      </c>
      <c r="BX6" s="22">
        <f t="shared" si="8"/>
        <v>82.29</v>
      </c>
      <c r="BY6" s="22">
        <f t="shared" si="8"/>
        <v>84.16</v>
      </c>
      <c r="BZ6" s="21" t="str">
        <f>IF(BZ7="","",IF(BZ7="-","【-】","【"&amp;SUBSTITUTE(TEXT(BZ7,"#,##0.00"),"-","△")&amp;"】"))</f>
        <v>【97.82】</v>
      </c>
      <c r="CA6" s="22">
        <f>IF(CA7="",NA(),CA7)</f>
        <v>201.9</v>
      </c>
      <c r="CB6" s="22">
        <f t="shared" ref="CB6:CJ6" si="9">IF(CB7="",NA(),CB7)</f>
        <v>205.57</v>
      </c>
      <c r="CC6" s="22">
        <f t="shared" si="9"/>
        <v>203.88</v>
      </c>
      <c r="CD6" s="22">
        <f t="shared" si="9"/>
        <v>205.06</v>
      </c>
      <c r="CE6" s="22">
        <f t="shared" si="9"/>
        <v>236.34</v>
      </c>
      <c r="CF6" s="22">
        <f t="shared" si="9"/>
        <v>223.98</v>
      </c>
      <c r="CG6" s="22">
        <f t="shared" si="9"/>
        <v>225.09</v>
      </c>
      <c r="CH6" s="22">
        <f t="shared" si="9"/>
        <v>224.82</v>
      </c>
      <c r="CI6" s="22">
        <f t="shared" si="9"/>
        <v>230.85</v>
      </c>
      <c r="CJ6" s="22">
        <f t="shared" si="9"/>
        <v>230.21</v>
      </c>
      <c r="CK6" s="21" t="str">
        <f>IF(CK7="","",IF(CK7="-","【-】","【"&amp;SUBSTITUTE(TEXT(CK7,"#,##0.00"),"-","△")&amp;"】"))</f>
        <v>【177.56】</v>
      </c>
      <c r="CL6" s="22">
        <f>IF(CL7="",NA(),CL7)</f>
        <v>39.159999999999997</v>
      </c>
      <c r="CM6" s="22">
        <f t="shared" ref="CM6:CU6" si="10">IF(CM7="",NA(),CM7)</f>
        <v>36.24</v>
      </c>
      <c r="CN6" s="22">
        <f t="shared" si="10"/>
        <v>34.9</v>
      </c>
      <c r="CO6" s="22">
        <f t="shared" si="10"/>
        <v>36.39</v>
      </c>
      <c r="CP6" s="22">
        <f t="shared" si="10"/>
        <v>36.1</v>
      </c>
      <c r="CQ6" s="22">
        <f t="shared" si="10"/>
        <v>49.64</v>
      </c>
      <c r="CR6" s="22">
        <f t="shared" si="10"/>
        <v>49.38</v>
      </c>
      <c r="CS6" s="22">
        <f t="shared" si="10"/>
        <v>50.09</v>
      </c>
      <c r="CT6" s="22">
        <f t="shared" si="10"/>
        <v>50.1</v>
      </c>
      <c r="CU6" s="22">
        <f t="shared" si="10"/>
        <v>49.76</v>
      </c>
      <c r="CV6" s="21" t="str">
        <f>IF(CV7="","",IF(CV7="-","【-】","【"&amp;SUBSTITUTE(TEXT(CV7,"#,##0.00"),"-","△")&amp;"】"))</f>
        <v>【59.81】</v>
      </c>
      <c r="CW6" s="22">
        <f>IF(CW7="",NA(),CW7)</f>
        <v>74.97</v>
      </c>
      <c r="CX6" s="22">
        <f t="shared" ref="CX6:DF6" si="11">IF(CX7="",NA(),CX7)</f>
        <v>73.040000000000006</v>
      </c>
      <c r="CY6" s="22">
        <f t="shared" si="11"/>
        <v>73.72</v>
      </c>
      <c r="CZ6" s="22">
        <f t="shared" si="11"/>
        <v>74.5</v>
      </c>
      <c r="DA6" s="22">
        <f t="shared" si="11"/>
        <v>76.5</v>
      </c>
      <c r="DB6" s="22">
        <f t="shared" si="11"/>
        <v>78.09</v>
      </c>
      <c r="DC6" s="22">
        <f t="shared" si="11"/>
        <v>78.010000000000005</v>
      </c>
      <c r="DD6" s="22">
        <f t="shared" si="11"/>
        <v>77.599999999999994</v>
      </c>
      <c r="DE6" s="22">
        <f t="shared" si="11"/>
        <v>77.3</v>
      </c>
      <c r="DF6" s="22">
        <f t="shared" si="11"/>
        <v>76.64</v>
      </c>
      <c r="DG6" s="21" t="str">
        <f>IF(DG7="","",IF(DG7="-","【-】","【"&amp;SUBSTITUTE(TEXT(DG7,"#,##0.00"),"-","△")&amp;"】"))</f>
        <v>【89.42】</v>
      </c>
      <c r="DH6" s="22">
        <f>IF(DH7="",NA(),DH7)</f>
        <v>59.63</v>
      </c>
      <c r="DI6" s="22">
        <f t="shared" ref="DI6:DQ6" si="12">IF(DI7="",NA(),DI7)</f>
        <v>60.76</v>
      </c>
      <c r="DJ6" s="22">
        <f t="shared" si="12"/>
        <v>61.51</v>
      </c>
      <c r="DK6" s="22">
        <f t="shared" si="12"/>
        <v>61.93</v>
      </c>
      <c r="DL6" s="22">
        <f t="shared" si="12"/>
        <v>62.92</v>
      </c>
      <c r="DM6" s="22">
        <f t="shared" si="12"/>
        <v>47.31</v>
      </c>
      <c r="DN6" s="22">
        <f t="shared" si="12"/>
        <v>47.5</v>
      </c>
      <c r="DO6" s="22">
        <f t="shared" si="12"/>
        <v>48.41</v>
      </c>
      <c r="DP6" s="22">
        <f t="shared" si="12"/>
        <v>50.02</v>
      </c>
      <c r="DQ6" s="22">
        <f t="shared" si="12"/>
        <v>51.38</v>
      </c>
      <c r="DR6" s="21" t="str">
        <f>IF(DR7="","",IF(DR7="-","【-】","【"&amp;SUBSTITUTE(TEXT(DR7,"#,##0.00"),"-","△")&amp;"】"))</f>
        <v>【52.02】</v>
      </c>
      <c r="DS6" s="22">
        <f>IF(DS7="",NA(),DS7)</f>
        <v>21.19</v>
      </c>
      <c r="DT6" s="22">
        <f t="shared" ref="DT6:EB6" si="13">IF(DT7="",NA(),DT7)</f>
        <v>29.14</v>
      </c>
      <c r="DU6" s="22">
        <f t="shared" si="13"/>
        <v>28.96</v>
      </c>
      <c r="DV6" s="22">
        <f t="shared" si="13"/>
        <v>31.49</v>
      </c>
      <c r="DW6" s="22">
        <f t="shared" si="13"/>
        <v>31.96</v>
      </c>
      <c r="DX6" s="22">
        <f t="shared" si="13"/>
        <v>16.77</v>
      </c>
      <c r="DY6" s="22">
        <f t="shared" si="13"/>
        <v>17.399999999999999</v>
      </c>
      <c r="DZ6" s="22">
        <f t="shared" si="13"/>
        <v>18.64</v>
      </c>
      <c r="EA6" s="22">
        <f t="shared" si="13"/>
        <v>19.510000000000002</v>
      </c>
      <c r="EB6" s="22">
        <f t="shared" si="13"/>
        <v>21.6</v>
      </c>
      <c r="EC6" s="21" t="str">
        <f>IF(EC7="","",IF(EC7="-","【-】","【"&amp;SUBSTITUTE(TEXT(EC7,"#,##0.00"),"-","△")&amp;"】"))</f>
        <v>【25.37】</v>
      </c>
      <c r="ED6" s="22">
        <f>IF(ED7="",NA(),ED7)</f>
        <v>0.18</v>
      </c>
      <c r="EE6" s="22">
        <f t="shared" ref="EE6:EM6" si="14">IF(EE7="",NA(),EE7)</f>
        <v>1.44</v>
      </c>
      <c r="EF6" s="22">
        <f t="shared" si="14"/>
        <v>1.23</v>
      </c>
      <c r="EG6" s="22">
        <f t="shared" si="14"/>
        <v>0.83</v>
      </c>
      <c r="EH6" s="22">
        <f t="shared" si="14"/>
        <v>0.52</v>
      </c>
      <c r="EI6" s="22">
        <f t="shared" si="14"/>
        <v>0.47</v>
      </c>
      <c r="EJ6" s="22">
        <f t="shared" si="14"/>
        <v>0.4</v>
      </c>
      <c r="EK6" s="22">
        <f t="shared" si="14"/>
        <v>0.36</v>
      </c>
      <c r="EL6" s="22">
        <f t="shared" si="14"/>
        <v>0.56999999999999995</v>
      </c>
      <c r="EM6" s="22">
        <f t="shared" si="14"/>
        <v>0.56000000000000005</v>
      </c>
      <c r="EN6" s="21" t="str">
        <f>IF(EN7="","",IF(EN7="-","【-】","【"&amp;SUBSTITUTE(TEXT(EN7,"#,##0.00"),"-","△")&amp;"】"))</f>
        <v>【0.62】</v>
      </c>
    </row>
    <row r="7" spans="1:144" s="23" customFormat="1" x14ac:dyDescent="0.15">
      <c r="A7" s="15"/>
      <c r="B7" s="24">
        <v>2023</v>
      </c>
      <c r="C7" s="24">
        <v>15849</v>
      </c>
      <c r="D7" s="24">
        <v>46</v>
      </c>
      <c r="E7" s="24">
        <v>1</v>
      </c>
      <c r="F7" s="24">
        <v>0</v>
      </c>
      <c r="G7" s="24">
        <v>1</v>
      </c>
      <c r="H7" s="24" t="s">
        <v>92</v>
      </c>
      <c r="I7" s="24" t="s">
        <v>93</v>
      </c>
      <c r="J7" s="24" t="s">
        <v>94</v>
      </c>
      <c r="K7" s="24" t="s">
        <v>95</v>
      </c>
      <c r="L7" s="24" t="s">
        <v>96</v>
      </c>
      <c r="M7" s="24" t="s">
        <v>97</v>
      </c>
      <c r="N7" s="25" t="s">
        <v>98</v>
      </c>
      <c r="O7" s="25">
        <v>64.63</v>
      </c>
      <c r="P7" s="25">
        <v>81.650000000000006</v>
      </c>
      <c r="Q7" s="25">
        <v>4290</v>
      </c>
      <c r="R7" s="25">
        <v>8068</v>
      </c>
      <c r="S7" s="25">
        <v>180.87</v>
      </c>
      <c r="T7" s="25">
        <v>44.61</v>
      </c>
      <c r="U7" s="25">
        <v>6530</v>
      </c>
      <c r="V7" s="25">
        <v>23.33</v>
      </c>
      <c r="W7" s="25">
        <v>279.89999999999998</v>
      </c>
      <c r="X7" s="25">
        <v>101.4</v>
      </c>
      <c r="Y7" s="25">
        <v>103.26</v>
      </c>
      <c r="Z7" s="25">
        <v>103.36</v>
      </c>
      <c r="AA7" s="25">
        <v>101.12</v>
      </c>
      <c r="AB7" s="25">
        <v>100.56</v>
      </c>
      <c r="AC7" s="25">
        <v>104.35</v>
      </c>
      <c r="AD7" s="25">
        <v>105.34</v>
      </c>
      <c r="AE7" s="25">
        <v>105.77</v>
      </c>
      <c r="AF7" s="25">
        <v>104.82</v>
      </c>
      <c r="AG7" s="25">
        <v>106.46</v>
      </c>
      <c r="AH7" s="25">
        <v>108.24</v>
      </c>
      <c r="AI7" s="25">
        <v>16.23</v>
      </c>
      <c r="AJ7" s="25">
        <v>15.59</v>
      </c>
      <c r="AK7" s="25">
        <v>8.82</v>
      </c>
      <c r="AL7" s="25">
        <v>7.69</v>
      </c>
      <c r="AM7" s="25">
        <v>6.04</v>
      </c>
      <c r="AN7" s="25">
        <v>21.69</v>
      </c>
      <c r="AO7" s="25">
        <v>24.04</v>
      </c>
      <c r="AP7" s="25">
        <v>28.03</v>
      </c>
      <c r="AQ7" s="25">
        <v>26.73</v>
      </c>
      <c r="AR7" s="25">
        <v>27.85</v>
      </c>
      <c r="AS7" s="25">
        <v>1.5</v>
      </c>
      <c r="AT7" s="25">
        <v>521.42999999999995</v>
      </c>
      <c r="AU7" s="25">
        <v>493.73</v>
      </c>
      <c r="AV7" s="25">
        <v>444.51</v>
      </c>
      <c r="AW7" s="25">
        <v>430.52</v>
      </c>
      <c r="AX7" s="25">
        <v>393.68</v>
      </c>
      <c r="AY7" s="25">
        <v>301.04000000000002</v>
      </c>
      <c r="AZ7" s="25">
        <v>305.08</v>
      </c>
      <c r="BA7" s="25">
        <v>305.33999999999997</v>
      </c>
      <c r="BB7" s="25">
        <v>310.01</v>
      </c>
      <c r="BC7" s="25">
        <v>311.12</v>
      </c>
      <c r="BD7" s="25">
        <v>243.36</v>
      </c>
      <c r="BE7" s="25">
        <v>502.06</v>
      </c>
      <c r="BF7" s="25">
        <v>663.15</v>
      </c>
      <c r="BG7" s="25">
        <v>604.41999999999996</v>
      </c>
      <c r="BH7" s="25">
        <v>677.84</v>
      </c>
      <c r="BI7" s="25">
        <v>611.65</v>
      </c>
      <c r="BJ7" s="25">
        <v>551.62</v>
      </c>
      <c r="BK7" s="25">
        <v>585.59</v>
      </c>
      <c r="BL7" s="25">
        <v>561.34</v>
      </c>
      <c r="BM7" s="25">
        <v>538.33000000000004</v>
      </c>
      <c r="BN7" s="25">
        <v>515.14</v>
      </c>
      <c r="BO7" s="25">
        <v>265.93</v>
      </c>
      <c r="BP7" s="25">
        <v>99.48</v>
      </c>
      <c r="BQ7" s="25">
        <v>84.16</v>
      </c>
      <c r="BR7" s="25">
        <v>101.48</v>
      </c>
      <c r="BS7" s="25">
        <v>89.88</v>
      </c>
      <c r="BT7" s="25">
        <v>85.29</v>
      </c>
      <c r="BU7" s="25">
        <v>87.11</v>
      </c>
      <c r="BV7" s="25">
        <v>82.78</v>
      </c>
      <c r="BW7" s="25">
        <v>84.82</v>
      </c>
      <c r="BX7" s="25">
        <v>82.29</v>
      </c>
      <c r="BY7" s="25">
        <v>84.16</v>
      </c>
      <c r="BZ7" s="25">
        <v>97.82</v>
      </c>
      <c r="CA7" s="25">
        <v>201.9</v>
      </c>
      <c r="CB7" s="25">
        <v>205.57</v>
      </c>
      <c r="CC7" s="25">
        <v>203.88</v>
      </c>
      <c r="CD7" s="25">
        <v>205.06</v>
      </c>
      <c r="CE7" s="25">
        <v>236.34</v>
      </c>
      <c r="CF7" s="25">
        <v>223.98</v>
      </c>
      <c r="CG7" s="25">
        <v>225.09</v>
      </c>
      <c r="CH7" s="25">
        <v>224.82</v>
      </c>
      <c r="CI7" s="25">
        <v>230.85</v>
      </c>
      <c r="CJ7" s="25">
        <v>230.21</v>
      </c>
      <c r="CK7" s="25">
        <v>177.56</v>
      </c>
      <c r="CL7" s="25">
        <v>39.159999999999997</v>
      </c>
      <c r="CM7" s="25">
        <v>36.24</v>
      </c>
      <c r="CN7" s="25">
        <v>34.9</v>
      </c>
      <c r="CO7" s="25">
        <v>36.39</v>
      </c>
      <c r="CP7" s="25">
        <v>36.1</v>
      </c>
      <c r="CQ7" s="25">
        <v>49.64</v>
      </c>
      <c r="CR7" s="25">
        <v>49.38</v>
      </c>
      <c r="CS7" s="25">
        <v>50.09</v>
      </c>
      <c r="CT7" s="25">
        <v>50.1</v>
      </c>
      <c r="CU7" s="25">
        <v>49.76</v>
      </c>
      <c r="CV7" s="25">
        <v>59.81</v>
      </c>
      <c r="CW7" s="25">
        <v>74.97</v>
      </c>
      <c r="CX7" s="25">
        <v>73.040000000000006</v>
      </c>
      <c r="CY7" s="25">
        <v>73.72</v>
      </c>
      <c r="CZ7" s="25">
        <v>74.5</v>
      </c>
      <c r="DA7" s="25">
        <v>76.5</v>
      </c>
      <c r="DB7" s="25">
        <v>78.09</v>
      </c>
      <c r="DC7" s="25">
        <v>78.010000000000005</v>
      </c>
      <c r="DD7" s="25">
        <v>77.599999999999994</v>
      </c>
      <c r="DE7" s="25">
        <v>77.3</v>
      </c>
      <c r="DF7" s="25">
        <v>76.64</v>
      </c>
      <c r="DG7" s="25">
        <v>89.42</v>
      </c>
      <c r="DH7" s="25">
        <v>59.63</v>
      </c>
      <c r="DI7" s="25">
        <v>60.76</v>
      </c>
      <c r="DJ7" s="25">
        <v>61.51</v>
      </c>
      <c r="DK7" s="25">
        <v>61.93</v>
      </c>
      <c r="DL7" s="25">
        <v>62.92</v>
      </c>
      <c r="DM7" s="25">
        <v>47.31</v>
      </c>
      <c r="DN7" s="25">
        <v>47.5</v>
      </c>
      <c r="DO7" s="25">
        <v>48.41</v>
      </c>
      <c r="DP7" s="25">
        <v>50.02</v>
      </c>
      <c r="DQ7" s="25">
        <v>51.38</v>
      </c>
      <c r="DR7" s="25">
        <v>52.02</v>
      </c>
      <c r="DS7" s="25">
        <v>21.19</v>
      </c>
      <c r="DT7" s="25">
        <v>29.14</v>
      </c>
      <c r="DU7" s="25">
        <v>28.96</v>
      </c>
      <c r="DV7" s="25">
        <v>31.49</v>
      </c>
      <c r="DW7" s="25">
        <v>31.96</v>
      </c>
      <c r="DX7" s="25">
        <v>16.77</v>
      </c>
      <c r="DY7" s="25">
        <v>17.399999999999999</v>
      </c>
      <c r="DZ7" s="25">
        <v>18.64</v>
      </c>
      <c r="EA7" s="25">
        <v>19.510000000000002</v>
      </c>
      <c r="EB7" s="25">
        <v>21.6</v>
      </c>
      <c r="EC7" s="25">
        <v>25.37</v>
      </c>
      <c r="ED7" s="25">
        <v>0.18</v>
      </c>
      <c r="EE7" s="25">
        <v>1.44</v>
      </c>
      <c r="EF7" s="25">
        <v>1.23</v>
      </c>
      <c r="EG7" s="25">
        <v>0.83</v>
      </c>
      <c r="EH7" s="25">
        <v>0.52</v>
      </c>
      <c r="EI7" s="25">
        <v>0.47</v>
      </c>
      <c r="EJ7" s="25">
        <v>0.4</v>
      </c>
      <c r="EK7" s="25">
        <v>0.36</v>
      </c>
      <c r="EL7" s="25">
        <v>0.56999999999999995</v>
      </c>
      <c r="EM7" s="25">
        <v>0.56000000000000005</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107</v>
      </c>
      <c r="D13" t="s">
        <v>108</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k060049</cp:lastModifiedBy>
  <cp:lastPrinted>2025-01-27T08:04:19Z</cp:lastPrinted>
  <dcterms:created xsi:type="dcterms:W3CDTF">2025-01-24T06:43:26Z</dcterms:created>
  <dcterms:modified xsi:type="dcterms:W3CDTF">2025-01-27T08:04:25Z</dcterms:modified>
  <cp:category/>
</cp:coreProperties>
</file>