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PC2022_029\Desktop\【経営比較分析表】2023_015849_46_1718\"/>
    </mc:Choice>
  </mc:AlternateContent>
  <xr:revisionPtr revIDLastSave="0" documentId="13_ncr:1_{E3911744-0966-4C2E-A387-D41A6DB5B362}" xr6:coauthVersionLast="47" xr6:coauthVersionMax="47" xr10:uidLastSave="{00000000-0000-0000-0000-000000000000}"/>
  <workbookProtection workbookAlgorithmName="SHA-512" workbookHashValue="wg3EGHlP8SYiv1b5UP/WU/5AfOugu5Jeay+gyBUnWJBDCiZko2eujA0ANJftMzXbM0E1+rX3BpjZ40UkJlopWw==" workbookSaltValue="gOTxukQhMBtyc4Xx9uHp8g==" workbookSpinCount="100000" lockStructure="1"/>
  <bookViews>
    <workbookView xWindow="15" yWindow="30" windowWidth="19185" windowHeight="147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T10" i="4"/>
  <c r="AL10" i="4"/>
  <c r="I10" i="4"/>
  <c r="AT8" i="4"/>
  <c r="AL8" i="4"/>
  <c r="P8"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<sst xmlns="http://schemas.openxmlformats.org/spreadsheetml/2006/main" count="319" uniqueCount="115">
  <si>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</si>
  <si>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</si>
  <si>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</si>
  <si>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</si>
  <si>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</si>
  <si>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</si>
  <si>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</si>
  <si>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</si>
  <si>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</si>
  <si>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</si>
  <si>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</si>
  <si>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</si>
  <si>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</si>
  <si>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</si>
  <si>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</si>
  <si>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</si>
  <si>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</si>
  <si>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</si>
  <si>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</si>
  <si>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</si>
  <si>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</si>
  <si>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</si>
  <si>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</si>
  <si>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</si>
  <si>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</si>
  <si>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</si>
  <si>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</si>
  <si>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</si>
  <si>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</si>
  <si>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</si>
  <si>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</si>
  <si>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</si>
  <si>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</si>
  <si>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</si>
  <si>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</si>
  <si>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</si>
  <si>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</si>
  <si>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</si>
  <si>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</si>
  <si>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</si>
  <si>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</si>
  <si>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</si>
  <si>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</si>
  <si>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</si>
  <si>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</si>
  <si>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</si>
  <si>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</si>
  <si>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</si>
  <si>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</si>
  <si>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</si>
  <si>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</si>
  <si>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</si>
  <si>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</si>
  <si>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</si>
  <si>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</si>
  <si>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</si>
  <si>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</si>
  <si>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</si>
  <si>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</si>
  <si>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</si>
  <si>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</si>
  <si>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</si>
  <si>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</si>
  <si>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</si>
  <si>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</si>
  <si>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</si>
  <si>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</si>
  <si>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</si>
  <si>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</si>
  <si>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</si>
  <si>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</si>
  <si>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</si>
  <si>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</si>
  <si>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</si>
  <si>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</si>
  <si>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</si>
  <si>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</si>
  <si>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</si>
  <si>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</si>
  <si>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</si>
  <si>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</si>
  <si>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</si>
  <si>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</si>
  <si>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</si>
  <si>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</si>
  <si>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</si>
  <si>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</si>
  <si>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</si>
  <si>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</si>
  <si>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</si>
  <si>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</si>
  <si>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</si>
  <si>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</si>
  <si>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</si>
  <si>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</si>
  <si>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</si>
  <si>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</si>
  <si>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</si>
  <si>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</si>
  <si>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</si>
  <si>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</si>
  <si>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</si>
  <si>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</si>
  <si>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</si>
  <si>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</si>
  <si>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</si>
  <si>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</si>
  <si>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</si>
  <si>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</si>
  <si>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</si>
  <si>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</si>
  <si>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</si>
  <si>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有形固定資産減価償却率については、類似団体平均値を上回っており資産の老朽化が進んでいる。現在は長寿命化計画により処理場の機械設備、電気設備等の更新を行っている。
②　管渠についても、耐用年数は超えていないが長寿命化計画もって老朽化対策を進めている。</t>
    <rPh sb="2" eb="8">
      <t>ユウケイコテイシサン</t>
    </rPh>
    <rPh sb="8" eb="13">
      <t>ゲンカショウキャクリツ</t>
    </rPh>
    <rPh sb="19" eb="23">
      <t>ルイジダンタイ</t>
    </rPh>
    <rPh sb="23" eb="26">
      <t>ヘイキンチ</t>
    </rPh>
    <rPh sb="33" eb="35">
      <t>シサン</t>
    </rPh>
    <rPh sb="36" eb="39">
      <t>ロウキュウカ</t>
    </rPh>
    <rPh sb="40" eb="41">
      <t>スス</t>
    </rPh>
    <phoneticPr fontId="4"/>
  </si>
  <si>
    <t>①　経常収支比率については、100%を上回っているが、使用料収入以外の収入に依存しているため経営改善が必要である。　
③　流動比率については、100%を下回っており、支払うべき債務に対し現金化できる資産が不足している状況であるため、企業債借入額と償還額のバランスを取り企業債発行するなど、更なる経営改善を図る必要がある。　　　　　　　　　    　　　 　　　　　　　　           　　　　　　　　　　　　　④　企業債残高対事業規模比率については、類似団体平均値と比較して高い数値となっており、今後も施設の老朽化に伴う更新費用が見込まれることから、使用料水準の妥当性を検討するなど更なる経営改善を図る必要がある。
⑤　経費回収率については、類似団体平均値よりも低い状況にあり、経費の抑制及び適正な使用料収入の確保が必要である。　　　　　　　　　　　　　　　　　　　⑥　汚水処理原価については、類似団体平均値を下回っているが、引き続き経費等の効率化が必要である。　　　　　　　　　　　            　　　　　⑦　施設利用率については、類似団体平均値を下回っており、適切な施設規模を検討していく必要がある。　　　　　　　　　　　　　　　　　　　　　⑧　水洗化率については、90%に近い状況にあり、類似団体の平均値よりやや低い数値となっている。　　
経営規模に比べ企業債の規模が大きく、収益圧迫の要因となっている。また、経費回収率が低くなっており、経営の効率性、使用料の妥当性を検討しながら経営を改善させていく必要がある。</t>
    <rPh sb="2" eb="4">
      <t>ケイジョウ</t>
    </rPh>
    <rPh sb="19" eb="21">
      <t>ウワマワ</t>
    </rPh>
    <rPh sb="27" eb="34">
      <t>シヨウリョウシュウニュウイガイ</t>
    </rPh>
    <rPh sb="35" eb="37">
      <t>シュウニュウ</t>
    </rPh>
    <rPh sb="38" eb="40">
      <t>イゾン</t>
    </rPh>
    <rPh sb="61" eb="63">
      <t>リュウドウ</t>
    </rPh>
    <rPh sb="76" eb="77">
      <t>シタ</t>
    </rPh>
    <rPh sb="83" eb="85">
      <t>シハラ</t>
    </rPh>
    <rPh sb="88" eb="90">
      <t>サイム</t>
    </rPh>
    <rPh sb="91" eb="92">
      <t>タイ</t>
    </rPh>
    <rPh sb="93" eb="96">
      <t>ゲンキンカ</t>
    </rPh>
    <rPh sb="99" eb="101">
      <t>シサン</t>
    </rPh>
    <rPh sb="102" eb="104">
      <t>フソク</t>
    </rPh>
    <rPh sb="108" eb="110">
      <t>ジョウキョウ</t>
    </rPh>
    <rPh sb="116" eb="119">
      <t>キギョウサイ</t>
    </rPh>
    <rPh sb="119" eb="122">
      <t>カリイレガク</t>
    </rPh>
    <rPh sb="123" eb="126">
      <t>ショウカンガク</t>
    </rPh>
    <rPh sb="132" eb="133">
      <t>ト</t>
    </rPh>
    <rPh sb="134" eb="139">
      <t>キギョウサイハッコウ</t>
    </rPh>
    <rPh sb="144" eb="145">
      <t>サラ</t>
    </rPh>
    <rPh sb="147" eb="151">
      <t>ケイエイカイゼン</t>
    </rPh>
    <rPh sb="152" eb="153">
      <t>ハカ</t>
    </rPh>
    <rPh sb="154" eb="156">
      <t>ヒツヨウ</t>
    </rPh>
    <rPh sb="252" eb="254">
      <t>コンゴ</t>
    </rPh>
    <rPh sb="255" eb="257">
      <t>シセツ</t>
    </rPh>
    <rPh sb="258" eb="261">
      <t>ロウキュウカ</t>
    </rPh>
    <rPh sb="262" eb="263">
      <t>トモナ</t>
    </rPh>
    <rPh sb="264" eb="268">
      <t>コウシンヒヨウ</t>
    </rPh>
    <rPh sb="269" eb="271">
      <t>ミコ</t>
    </rPh>
    <rPh sb="279" eb="284">
      <t>シヨウリョウスイジュン</t>
    </rPh>
    <rPh sb="285" eb="288">
      <t>ダトウセイ</t>
    </rPh>
    <rPh sb="289" eb="291">
      <t>ケントウ</t>
    </rPh>
    <rPh sb="295" eb="296">
      <t>サラ</t>
    </rPh>
    <rPh sb="298" eb="302">
      <t>ケイエイカイゼン</t>
    </rPh>
    <rPh sb="303" eb="304">
      <t>ハカ</t>
    </rPh>
    <rPh sb="305" eb="307">
      <t>ヒツヨウ</t>
    </rPh>
    <rPh sb="409" eb="410">
      <t>シタ</t>
    </rPh>
    <rPh sb="484" eb="486">
      <t>シタマワ</t>
    </rPh>
    <rPh sb="491" eb="493">
      <t>テキセツ</t>
    </rPh>
    <rPh sb="494" eb="498">
      <t>シセツキボ</t>
    </rPh>
    <rPh sb="499" eb="501">
      <t>ケントウ</t>
    </rPh>
    <rPh sb="505" eb="507">
      <t>ヒツヨウ</t>
    </rPh>
    <rPh sb="661" eb="664">
      <t>シヨウリョウ</t>
    </rPh>
    <rPh sb="665" eb="668">
      <t>ダトウセイ</t>
    </rPh>
    <rPh sb="669" eb="671">
      <t>ケントウ</t>
    </rPh>
    <rPh sb="675" eb="677">
      <t>ケイエイ</t>
    </rPh>
    <phoneticPr fontId="4"/>
  </si>
  <si>
    <t>人口減少に伴う汚水排除量の減少や施設の老朽化に対する費用の増加等、経営環境は厳しさを増しており、安定した経営を持続するためには、更なる経費削減や経営の効率化が必要である。「洞爺湖町公共下水道事業経営戦略」をもとに、将来にわたる安定的な事業の運営を図っ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</si>
</sst>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12-44E2-899F-2CE22F9056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FA12-44E2-899F-2CE22F9056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43.38</c:v>
                </c:pt>
              </c:numCache>
            </c:numRef>
          </c:val>
          <c:extLst>
            <c:ext xmlns:c16="http://schemas.microsoft.com/office/drawing/2014/chart" uri="{C3380CC4-5D6E-409C-BE32-E72D297353CC}">
              <c16:uniqueId val="{00000000-72C3-43FC-880C-1DB91D6B7A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55.04</c:v>
                </c:pt>
              </c:numCache>
            </c:numRef>
          </c:val>
          <c:smooth val="0"/>
          <c:extLst>
            <c:ext xmlns:c16="http://schemas.microsoft.com/office/drawing/2014/chart" uri="{C3380CC4-5D6E-409C-BE32-E72D297353CC}">
              <c16:uniqueId val="{00000001-72C3-43FC-880C-1DB91D6B7A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88.73</c:v>
                </c:pt>
              </c:numCache>
            </c:numRef>
          </c:val>
          <c:extLst>
            <c:ext xmlns:c16="http://schemas.microsoft.com/office/drawing/2014/chart" uri="{C3380CC4-5D6E-409C-BE32-E72D297353CC}">
              <c16:uniqueId val="{00000000-CF09-413E-AF3A-BD31F5CB75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91.92</c:v>
                </c:pt>
              </c:numCache>
            </c:numRef>
          </c:val>
          <c:smooth val="0"/>
          <c:extLst>
            <c:ext xmlns:c16="http://schemas.microsoft.com/office/drawing/2014/chart" uri="{C3380CC4-5D6E-409C-BE32-E72D297353CC}">
              <c16:uniqueId val="{00000001-CF09-413E-AF3A-BD31F5CB75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107.64</c:v>
                </c:pt>
              </c:numCache>
            </c:numRef>
          </c:val>
          <c:extLst>
            <c:ext xmlns:c16="http://schemas.microsoft.com/office/drawing/2014/chart" uri="{C3380CC4-5D6E-409C-BE32-E72D297353CC}">
              <c16:uniqueId val="{00000000-7E63-4CB2-AC67-2F4022FF45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c:v>
                </c:pt>
              </c:numCache>
            </c:numRef>
          </c:val>
          <c:smooth val="0"/>
          <c:extLst>
            <c:ext xmlns:c16="http://schemas.microsoft.com/office/drawing/2014/chart" uri="{C3380CC4-5D6E-409C-BE32-E72D297353CC}">
              <c16:uniqueId val="{00000001-7E63-4CB2-AC67-2F4022FF45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60.35</c:v>
                </c:pt>
              </c:numCache>
            </c:numRef>
          </c:val>
          <c:extLst>
            <c:ext xmlns:c16="http://schemas.microsoft.com/office/drawing/2014/chart" uri="{C3380CC4-5D6E-409C-BE32-E72D297353CC}">
              <c16:uniqueId val="{00000000-35F4-4339-AD73-45FD615F49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31.14</c:v>
                </c:pt>
              </c:numCache>
            </c:numRef>
          </c:val>
          <c:smooth val="0"/>
          <c:extLst>
            <c:ext xmlns:c16="http://schemas.microsoft.com/office/drawing/2014/chart" uri="{C3380CC4-5D6E-409C-BE32-E72D297353CC}">
              <c16:uniqueId val="{00000001-35F4-4339-AD73-45FD615F49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5E-4334-B6D2-627CC98376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0.76</c:v>
                </c:pt>
              </c:numCache>
            </c:numRef>
          </c:val>
          <c:smooth val="0"/>
          <c:extLst>
            <c:ext xmlns:c16="http://schemas.microsoft.com/office/drawing/2014/chart" uri="{C3380CC4-5D6E-409C-BE32-E72D297353CC}">
              <c16:uniqueId val="{00000001-4C5E-4334-B6D2-627CC98376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71-4878-9C08-580BD5CB91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26.89</c:v>
                </c:pt>
              </c:numCache>
            </c:numRef>
          </c:val>
          <c:smooth val="0"/>
          <c:extLst>
            <c:ext xmlns:c16="http://schemas.microsoft.com/office/drawing/2014/chart" uri="{C3380CC4-5D6E-409C-BE32-E72D297353CC}">
              <c16:uniqueId val="{00000001-8371-4878-9C08-580BD5CB91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43.14</c:v>
                </c:pt>
              </c:numCache>
            </c:numRef>
          </c:val>
          <c:extLst>
            <c:ext xmlns:c16="http://schemas.microsoft.com/office/drawing/2014/chart" uri="{C3380CC4-5D6E-409C-BE32-E72D297353CC}">
              <c16:uniqueId val="{00000000-DBA8-4AA2-88CF-5862DA9D9C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77.260000000000005</c:v>
                </c:pt>
              </c:numCache>
            </c:numRef>
          </c:val>
          <c:smooth val="0"/>
          <c:extLst>
            <c:ext xmlns:c16="http://schemas.microsoft.com/office/drawing/2014/chart" uri="{C3380CC4-5D6E-409C-BE32-E72D297353CC}">
              <c16:uniqueId val="{00000001-DBA8-4AA2-88CF-5862DA9D9C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1137.74</c:v>
                </c:pt>
              </c:numCache>
            </c:numRef>
          </c:val>
          <c:extLst>
            <c:ext xmlns:c16="http://schemas.microsoft.com/office/drawing/2014/chart" uri="{C3380CC4-5D6E-409C-BE32-E72D297353CC}">
              <c16:uniqueId val="{00000000-E479-45AD-925C-48E9B967D27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730.84</c:v>
                </c:pt>
              </c:numCache>
            </c:numRef>
          </c:val>
          <c:smooth val="0"/>
          <c:extLst>
            <c:ext xmlns:c16="http://schemas.microsoft.com/office/drawing/2014/chart" uri="{C3380CC4-5D6E-409C-BE32-E72D297353CC}">
              <c16:uniqueId val="{00000001-E479-45AD-925C-48E9B967D27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78.989999999999995</c:v>
                </c:pt>
              </c:numCache>
            </c:numRef>
          </c:val>
          <c:extLst>
            <c:ext xmlns:c16="http://schemas.microsoft.com/office/drawing/2014/chart" uri="{C3380CC4-5D6E-409C-BE32-E72D297353CC}">
              <c16:uniqueId val="{00000000-7109-4B43-B834-AEEA23DF84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89.17</c:v>
                </c:pt>
              </c:numCache>
            </c:numRef>
          </c:val>
          <c:smooth val="0"/>
          <c:extLst>
            <c:ext xmlns:c16="http://schemas.microsoft.com/office/drawing/2014/chart" uri="{C3380CC4-5D6E-409C-BE32-E72D297353CC}">
              <c16:uniqueId val="{00000001-7109-4B43-B834-AEEA23DF84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115.58</c:v>
                </c:pt>
              </c:numCache>
            </c:numRef>
          </c:val>
          <c:extLst>
            <c:ext xmlns:c16="http://schemas.microsoft.com/office/drawing/2014/chart" uri="{C3380CC4-5D6E-409C-BE32-E72D297353CC}">
              <c16:uniqueId val="{00000000-0794-45D1-BC16-558D750C90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184.85</c:v>
                </c:pt>
              </c:numCache>
            </c:numRef>
          </c:val>
          <c:smooth val="0"/>
          <c:extLst>
            <c:ext xmlns:c16="http://schemas.microsoft.com/office/drawing/2014/chart" uri="{C3380CC4-5D6E-409C-BE32-E72D297353CC}">
              <c16:uniqueId val="{00000001-0794-45D1-BC16-558D750C90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洞爺湖町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8068</v>
      </c>
      <c r="AM8" s="36"/>
      <c r="AN8" s="36"/>
      <c r="AO8" s="36"/>
      <c r="AP8" s="36"/>
      <c r="AQ8" s="36"/>
      <c r="AR8" s="36"/>
      <c r="AS8" s="36"/>
      <c r="AT8" s="37">
        <f>データ!T6</f>
        <v>180.87</v>
      </c>
      <c r="AU8" s="37"/>
      <c r="AV8" s="37"/>
      <c r="AW8" s="37"/>
      <c r="AX8" s="37"/>
      <c r="AY8" s="37"/>
      <c r="AZ8" s="37"/>
      <c r="BA8" s="37"/>
      <c r="BB8" s="37">
        <f>データ!U6</f>
        <v>44.61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73.52</v>
      </c>
      <c r="J10" s="37"/>
      <c r="K10" s="37"/>
      <c r="L10" s="37"/>
      <c r="M10" s="37"/>
      <c r="N10" s="37"/>
      <c r="O10" s="37"/>
      <c r="P10" s="37">
        <f>データ!P6</f>
        <v>76.010000000000005</v>
      </c>
      <c r="Q10" s="37"/>
      <c r="R10" s="37"/>
      <c r="S10" s="37"/>
      <c r="T10" s="37"/>
      <c r="U10" s="37"/>
      <c r="V10" s="37"/>
      <c r="W10" s="37">
        <f>データ!Q6</f>
        <v>85.53</v>
      </c>
      <c r="X10" s="37"/>
      <c r="Y10" s="37"/>
      <c r="Z10" s="37"/>
      <c r="AA10" s="37"/>
      <c r="AB10" s="37"/>
      <c r="AC10" s="37"/>
      <c r="AD10" s="36">
        <f>データ!R6</f>
        <v>3250</v>
      </c>
      <c r="AE10" s="36"/>
      <c r="AF10" s="36"/>
      <c r="AG10" s="36"/>
      <c r="AH10" s="36"/>
      <c r="AI10" s="36"/>
      <c r="AJ10" s="36"/>
      <c r="AK10" s="2"/>
      <c r="AL10" s="36">
        <f>データ!V6</f>
        <v>6079</v>
      </c>
      <c r="AM10" s="36"/>
      <c r="AN10" s="36"/>
      <c r="AO10" s="36"/>
      <c r="AP10" s="36"/>
      <c r="AQ10" s="36"/>
      <c r="AR10" s="36"/>
      <c r="AS10" s="36"/>
      <c r="AT10" s="37">
        <f>データ!W6</f>
        <v>3.85</v>
      </c>
      <c r="AU10" s="37"/>
      <c r="AV10" s="37"/>
      <c r="AW10" s="37"/>
      <c r="AX10" s="37"/>
      <c r="AY10" s="37"/>
      <c r="AZ10" s="37"/>
      <c r="BA10" s="37"/>
      <c r="BB10" s="37">
        <f>データ!X6</f>
        <v>1578.96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6+PW5/MuJCfqKmMx8cBkG9TlXYsP+dZbHg9P4S5SwKtU7/v21Wi+b4yv+Hqtg/MC/9+rrgVQQQqblfXGa56zQ==" saltValue="M9kgSQ55LoFK4H9c+D5h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15849</v>
      </c>
      <c r="D6" s="19">
        <f t="shared" si="3"/>
        <v>46</v>
      </c>
      <c r="E6" s="19">
        <f t="shared" si="3"/>
        <v>17</v>
      </c>
      <c r="F6" s="19">
        <f t="shared" si="3"/>
        <v>1</v>
      </c>
      <c r="G6" s="19">
        <f t="shared" si="3"/>
        <v>0</v>
      </c>
      <c r="H6" s="19" t="str">
        <f t="shared" si="3"/>
        <v>北海道　洞爺湖町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73.52</v>
      </c>
      <c r="P6" s="20">
        <f t="shared" si="3"/>
        <v>76.010000000000005</v>
      </c>
      <c r="Q6" s="20">
        <f t="shared" si="3"/>
        <v>85.53</v>
      </c>
      <c r="R6" s="20">
        <f t="shared" si="3"/>
        <v>3250</v>
      </c>
      <c r="S6" s="20">
        <f t="shared" si="3"/>
        <v>8068</v>
      </c>
      <c r="T6" s="20">
        <f t="shared" si="3"/>
        <v>180.87</v>
      </c>
      <c r="U6" s="20">
        <f t="shared" si="3"/>
        <v>44.61</v>
      </c>
      <c r="V6" s="20">
        <f t="shared" si="3"/>
        <v>6079</v>
      </c>
      <c r="W6" s="20">
        <f t="shared" si="3"/>
        <v>3.85</v>
      </c>
      <c r="X6" s="20">
        <f t="shared" si="3"/>
        <v>1578.96</v>
      </c>
      <c r="Y6" s="21" t="str">
        <f>IF(Y7="",NA(),Y7)</f>
        <v>-</v>
      </c>
      <c r="Z6" s="21" t="str">
        <f t="shared" ref="Z6:AH6" si="4">IF(Z7="",NA(),Z7)</f>
        <v>-</v>
      </c>
      <c r="AA6" s="21" t="str">
        <f t="shared" si="4"/>
        <v>-</v>
      </c>
      <c r="AB6" s="21" t="str">
        <f t="shared" si="4"/>
        <v>-</v>
      </c>
      <c r="AC6" s="21">
        <f t="shared" si="4"/>
        <v>107.64</v>
      </c>
      <c r="AD6" s="21" t="str">
        <f t="shared" si="4"/>
        <v>-</v>
      </c>
      <c r="AE6" s="21" t="str">
        <f t="shared" si="4"/>
        <v>-</v>
      </c>
      <c r="AF6" s="21" t="str">
        <f t="shared" si="4"/>
        <v>-</v>
      </c>
      <c r="AG6" s="21" t="str">
        <f t="shared" si="4"/>
        <v>-</v>
      </c>
      <c r="AH6" s="21">
        <f t="shared" si="4"/>
        <v>106.8</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26.89</v>
      </c>
      <c r="AT6" s="20" t="str">
        <f>IF(AT7="","",IF(AT7="-","【-】","【"&amp;SUBSTITUTE(TEXT(AT7,"#,##0.00"),"-","△")&amp;"】"))</f>
        <v>【3.03】</v>
      </c>
      <c r="AU6" s="21" t="str">
        <f>IF(AU7="",NA(),AU7)</f>
        <v>-</v>
      </c>
      <c r="AV6" s="21" t="str">
        <f t="shared" ref="AV6:BD6" si="6">IF(AV7="",NA(),AV7)</f>
        <v>-</v>
      </c>
      <c r="AW6" s="21" t="str">
        <f t="shared" si="6"/>
        <v>-</v>
      </c>
      <c r="AX6" s="21" t="str">
        <f t="shared" si="6"/>
        <v>-</v>
      </c>
      <c r="AY6" s="21">
        <f t="shared" si="6"/>
        <v>43.14</v>
      </c>
      <c r="AZ6" s="21" t="str">
        <f t="shared" si="6"/>
        <v>-</v>
      </c>
      <c r="BA6" s="21" t="str">
        <f t="shared" si="6"/>
        <v>-</v>
      </c>
      <c r="BB6" s="21" t="str">
        <f t="shared" si="6"/>
        <v>-</v>
      </c>
      <c r="BC6" s="21" t="str">
        <f t="shared" si="6"/>
        <v>-</v>
      </c>
      <c r="BD6" s="21">
        <f t="shared" si="6"/>
        <v>77.260000000000005</v>
      </c>
      <c r="BE6" s="20" t="str">
        <f>IF(BE7="","",IF(BE7="-","【-】","【"&amp;SUBSTITUTE(TEXT(BE7,"#,##0.00"),"-","△")&amp;"】"))</f>
        <v>【78.43】</v>
      </c>
      <c r="BF6" s="21" t="str">
        <f>IF(BF7="",NA(),BF7)</f>
        <v>-</v>
      </c>
      <c r="BG6" s="21" t="str">
        <f t="shared" ref="BG6:BO6" si="7">IF(BG7="",NA(),BG7)</f>
        <v>-</v>
      </c>
      <c r="BH6" s="21" t="str">
        <f t="shared" si="7"/>
        <v>-</v>
      </c>
      <c r="BI6" s="21" t="str">
        <f t="shared" si="7"/>
        <v>-</v>
      </c>
      <c r="BJ6" s="21">
        <f t="shared" si="7"/>
        <v>1137.74</v>
      </c>
      <c r="BK6" s="21" t="str">
        <f t="shared" si="7"/>
        <v>-</v>
      </c>
      <c r="BL6" s="21" t="str">
        <f t="shared" si="7"/>
        <v>-</v>
      </c>
      <c r="BM6" s="21" t="str">
        <f t="shared" si="7"/>
        <v>-</v>
      </c>
      <c r="BN6" s="21" t="str">
        <f t="shared" si="7"/>
        <v>-</v>
      </c>
      <c r="BO6" s="21">
        <f t="shared" si="7"/>
        <v>730.84</v>
      </c>
      <c r="BP6" s="20" t="str">
        <f>IF(BP7="","",IF(BP7="-","【-】","【"&amp;SUBSTITUTE(TEXT(BP7,"#,##0.00"),"-","△")&amp;"】"))</f>
        <v>【630.82】</v>
      </c>
      <c r="BQ6" s="21" t="str">
        <f>IF(BQ7="",NA(),BQ7)</f>
        <v>-</v>
      </c>
      <c r="BR6" s="21" t="str">
        <f t="shared" ref="BR6:BZ6" si="8">IF(BR7="",NA(),BR7)</f>
        <v>-</v>
      </c>
      <c r="BS6" s="21" t="str">
        <f t="shared" si="8"/>
        <v>-</v>
      </c>
      <c r="BT6" s="21" t="str">
        <f t="shared" si="8"/>
        <v>-</v>
      </c>
      <c r="BU6" s="21">
        <f t="shared" si="8"/>
        <v>78.989999999999995</v>
      </c>
      <c r="BV6" s="21" t="str">
        <f t="shared" si="8"/>
        <v>-</v>
      </c>
      <c r="BW6" s="21" t="str">
        <f t="shared" si="8"/>
        <v>-</v>
      </c>
      <c r="BX6" s="21" t="str">
        <f t="shared" si="8"/>
        <v>-</v>
      </c>
      <c r="BY6" s="21" t="str">
        <f t="shared" si="8"/>
        <v>-</v>
      </c>
      <c r="BZ6" s="21">
        <f t="shared" si="8"/>
        <v>89.17</v>
      </c>
      <c r="CA6" s="20" t="str">
        <f>IF(CA7="","",IF(CA7="-","【-】","【"&amp;SUBSTITUTE(TEXT(CA7,"#,##0.00"),"-","△")&amp;"】"))</f>
        <v>【97.81】</v>
      </c>
      <c r="CB6" s="21" t="str">
        <f>IF(CB7="",NA(),CB7)</f>
        <v>-</v>
      </c>
      <c r="CC6" s="21" t="str">
        <f t="shared" ref="CC6:CK6" si="9">IF(CC7="",NA(),CC7)</f>
        <v>-</v>
      </c>
      <c r="CD6" s="21" t="str">
        <f t="shared" si="9"/>
        <v>-</v>
      </c>
      <c r="CE6" s="21" t="str">
        <f t="shared" si="9"/>
        <v>-</v>
      </c>
      <c r="CF6" s="21">
        <f t="shared" si="9"/>
        <v>115.58</v>
      </c>
      <c r="CG6" s="21" t="str">
        <f t="shared" si="9"/>
        <v>-</v>
      </c>
      <c r="CH6" s="21" t="str">
        <f t="shared" si="9"/>
        <v>-</v>
      </c>
      <c r="CI6" s="21" t="str">
        <f t="shared" si="9"/>
        <v>-</v>
      </c>
      <c r="CJ6" s="21" t="str">
        <f t="shared" si="9"/>
        <v>-</v>
      </c>
      <c r="CK6" s="21">
        <f t="shared" si="9"/>
        <v>184.85</v>
      </c>
      <c r="CL6" s="20" t="str">
        <f>IF(CL7="","",IF(CL7="-","【-】","【"&amp;SUBSTITUTE(TEXT(CL7,"#,##0.00"),"-","△")&amp;"】"))</f>
        <v>【138.75】</v>
      </c>
      <c r="CM6" s="21" t="str">
        <f>IF(CM7="",NA(),CM7)</f>
        <v>-</v>
      </c>
      <c r="CN6" s="21" t="str">
        <f t="shared" ref="CN6:CV6" si="10">IF(CN7="",NA(),CN7)</f>
        <v>-</v>
      </c>
      <c r="CO6" s="21" t="str">
        <f t="shared" si="10"/>
        <v>-</v>
      </c>
      <c r="CP6" s="21" t="str">
        <f t="shared" si="10"/>
        <v>-</v>
      </c>
      <c r="CQ6" s="21">
        <f t="shared" si="10"/>
        <v>43.38</v>
      </c>
      <c r="CR6" s="21" t="str">
        <f t="shared" si="10"/>
        <v>-</v>
      </c>
      <c r="CS6" s="21" t="str">
        <f t="shared" si="10"/>
        <v>-</v>
      </c>
      <c r="CT6" s="21" t="str">
        <f t="shared" si="10"/>
        <v>-</v>
      </c>
      <c r="CU6" s="21" t="str">
        <f t="shared" si="10"/>
        <v>-</v>
      </c>
      <c r="CV6" s="21">
        <f t="shared" si="10"/>
        <v>55.04</v>
      </c>
      <c r="CW6" s="20" t="str">
        <f>IF(CW7="","",IF(CW7="-","【-】","【"&amp;SUBSTITUTE(TEXT(CW7,"#,##0.00"),"-","△")&amp;"】"))</f>
        <v>【58.94】</v>
      </c>
      <c r="CX6" s="21" t="str">
        <f>IF(CX7="",NA(),CX7)</f>
        <v>-</v>
      </c>
      <c r="CY6" s="21" t="str">
        <f t="shared" ref="CY6:DG6" si="11">IF(CY7="",NA(),CY7)</f>
        <v>-</v>
      </c>
      <c r="CZ6" s="21" t="str">
        <f t="shared" si="11"/>
        <v>-</v>
      </c>
      <c r="DA6" s="21" t="str">
        <f t="shared" si="11"/>
        <v>-</v>
      </c>
      <c r="DB6" s="21">
        <f t="shared" si="11"/>
        <v>88.73</v>
      </c>
      <c r="DC6" s="21" t="str">
        <f t="shared" si="11"/>
        <v>-</v>
      </c>
      <c r="DD6" s="21" t="str">
        <f t="shared" si="11"/>
        <v>-</v>
      </c>
      <c r="DE6" s="21" t="str">
        <f t="shared" si="11"/>
        <v>-</v>
      </c>
      <c r="DF6" s="21" t="str">
        <f t="shared" si="11"/>
        <v>-</v>
      </c>
      <c r="DG6" s="21">
        <f t="shared" si="11"/>
        <v>91.92</v>
      </c>
      <c r="DH6" s="20" t="str">
        <f>IF(DH7="","",IF(DH7="-","【-】","【"&amp;SUBSTITUTE(TEXT(DH7,"#,##0.00"),"-","△")&amp;"】"))</f>
        <v>【95.91】</v>
      </c>
      <c r="DI6" s="21" t="str">
        <f>IF(DI7="",NA(),DI7)</f>
        <v>-</v>
      </c>
      <c r="DJ6" s="21" t="str">
        <f t="shared" ref="DJ6:DR6" si="12">IF(DJ7="",NA(),DJ7)</f>
        <v>-</v>
      </c>
      <c r="DK6" s="21" t="str">
        <f t="shared" si="12"/>
        <v>-</v>
      </c>
      <c r="DL6" s="21" t="str">
        <f t="shared" si="12"/>
        <v>-</v>
      </c>
      <c r="DM6" s="21">
        <f t="shared" si="12"/>
        <v>60.35</v>
      </c>
      <c r="DN6" s="21" t="str">
        <f t="shared" si="12"/>
        <v>-</v>
      </c>
      <c r="DO6" s="21" t="str">
        <f t="shared" si="12"/>
        <v>-</v>
      </c>
      <c r="DP6" s="21" t="str">
        <f t="shared" si="12"/>
        <v>-</v>
      </c>
      <c r="DQ6" s="21" t="str">
        <f t="shared" si="12"/>
        <v>-</v>
      </c>
      <c r="DR6" s="21">
        <f t="shared" si="12"/>
        <v>31.14</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0.76</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【0.22】</v>
      </c>
    </row>
    <row r="7" spans="1:148" s="22" customFormat="1" x14ac:dyDescent="0.15">
      <c r="A7" s="14"/>
      <c r="B7" s="23">
        <v>2023</v>
      </c>
      <c r="C7" s="23">
        <v>15849</v>
      </c>
      <c r="D7" s="23">
        <v>46</v>
      </c>
      <c r="E7" s="23">
        <v>17</v>
      </c>
      <c r="F7" s="23">
        <v>1</v>
      </c>
      <c r="G7" s="23">
        <v>0</v>
      </c>
      <c r="H7" s="23" t="s">
        <v>96</v>
      </c>
      <c r="I7" s="23" t="s">
        <v>97</v>
      </c>
      <c r="J7" s="23" t="s">
        <v>98</v>
      </c>
      <c r="K7" s="23" t="s">
        <v>99</v>
      </c>
      <c r="L7" s="23" t="s">
        <v>100</v>
      </c>
      <c r="M7" s="23" t="s">
        <v>101</v>
      </c>
      <c r="N7" s="24" t="s">
        <v>102</v>
      </c>
      <c r="O7" s="24">
        <v>73.52</v>
      </c>
      <c r="P7" s="24">
        <v>76.010000000000005</v>
      </c>
      <c r="Q7" s="24">
        <v>85.53</v>
      </c>
      <c r="R7" s="24">
        <v>3250</v>
      </c>
      <c r="S7" s="24">
        <v>8068</v>
      </c>
      <c r="T7" s="24">
        <v>180.87</v>
      </c>
      <c r="U7" s="24">
        <v>44.61</v>
      </c>
      <c r="V7" s="24">
        <v>6079</v>
      </c>
      <c r="W7" s="24">
        <v>3.85</v>
      </c>
      <c r="X7" s="24">
        <v>1578.96</v>
      </c>
      <c r="Y7" s="24" t="s">
        <v>102</v>
      </c>
      <c r="Z7" s="24" t="s">
        <v>102</v>
      </c>
      <c r="AA7" s="24" t="s">
        <v>102</v>
      </c>
      <c r="AB7" s="24" t="s">
        <v>102</v>
      </c>
      <c r="AC7" s="24">
        <v>107.64</v>
      </c>
      <c r="AD7" s="24" t="s">
        <v>102</v>
      </c>
      <c r="AE7" s="24" t="s">
        <v>102</v>
      </c>
      <c r="AF7" s="24" t="s">
        <v>102</v>
      </c>
      <c r="AG7" s="24" t="s">
        <v>102</v>
      </c>
      <c r="AH7" s="24">
        <v>106.8</v>
      </c>
      <c r="AI7" s="24">
        <v>105.91</v>
      </c>
      <c r="AJ7" s="24" t="s">
        <v>102</v>
      </c>
      <c r="AK7" s="24" t="s">
        <v>102</v>
      </c>
      <c r="AL7" s="24" t="s">
        <v>102</v>
      </c>
      <c r="AM7" s="24" t="s">
        <v>102</v>
      </c>
      <c r="AN7" s="24">
        <v>0</v>
      </c>
      <c r="AO7" s="24" t="s">
        <v>102</v>
      </c>
      <c r="AP7" s="24" t="s">
        <v>102</v>
      </c>
      <c r="AQ7" s="24" t="s">
        <v>102</v>
      </c>
      <c r="AR7" s="24" t="s">
        <v>102</v>
      </c>
      <c r="AS7" s="24">
        <v>26.89</v>
      </c>
      <c r="AT7" s="24">
        <v>3.03</v>
      </c>
      <c r="AU7" s="24" t="s">
        <v>102</v>
      </c>
      <c r="AV7" s="24" t="s">
        <v>102</v>
      </c>
      <c r="AW7" s="24" t="s">
        <v>102</v>
      </c>
      <c r="AX7" s="24" t="s">
        <v>102</v>
      </c>
      <c r="AY7" s="24">
        <v>43.14</v>
      </c>
      <c r="AZ7" s="24" t="s">
        <v>102</v>
      </c>
      <c r="BA7" s="24" t="s">
        <v>102</v>
      </c>
      <c r="BB7" s="24" t="s">
        <v>102</v>
      </c>
      <c r="BC7" s="24" t="s">
        <v>102</v>
      </c>
      <c r="BD7" s="24">
        <v>77.260000000000005</v>
      </c>
      <c r="BE7" s="24">
        <v>78.430000000000007</v>
      </c>
      <c r="BF7" s="24" t="s">
        <v>102</v>
      </c>
      <c r="BG7" s="24" t="s">
        <v>102</v>
      </c>
      <c r="BH7" s="24" t="s">
        <v>102</v>
      </c>
      <c r="BI7" s="24" t="s">
        <v>102</v>
      </c>
      <c r="BJ7" s="24">
        <v>1137.74</v>
      </c>
      <c r="BK7" s="24" t="s">
        <v>102</v>
      </c>
      <c r="BL7" s="24" t="s">
        <v>102</v>
      </c>
      <c r="BM7" s="24" t="s">
        <v>102</v>
      </c>
      <c r="BN7" s="24" t="s">
        <v>102</v>
      </c>
      <c r="BO7" s="24">
        <v>730.84</v>
      </c>
      <c r="BP7" s="24">
        <v>630.82000000000005</v>
      </c>
      <c r="BQ7" s="24" t="s">
        <v>102</v>
      </c>
      <c r="BR7" s="24" t="s">
        <v>102</v>
      </c>
      <c r="BS7" s="24" t="s">
        <v>102</v>
      </c>
      <c r="BT7" s="24" t="s">
        <v>102</v>
      </c>
      <c r="BU7" s="24">
        <v>78.989999999999995</v>
      </c>
      <c r="BV7" s="24" t="s">
        <v>102</v>
      </c>
      <c r="BW7" s="24" t="s">
        <v>102</v>
      </c>
      <c r="BX7" s="24" t="s">
        <v>102</v>
      </c>
      <c r="BY7" s="24" t="s">
        <v>102</v>
      </c>
      <c r="BZ7" s="24">
        <v>89.17</v>
      </c>
      <c r="CA7" s="24">
        <v>97.81</v>
      </c>
      <c r="CB7" s="24" t="s">
        <v>102</v>
      </c>
      <c r="CC7" s="24" t="s">
        <v>102</v>
      </c>
      <c r="CD7" s="24" t="s">
        <v>102</v>
      </c>
      <c r="CE7" s="24" t="s">
        <v>102</v>
      </c>
      <c r="CF7" s="24">
        <v>115.58</v>
      </c>
      <c r="CG7" s="24" t="s">
        <v>102</v>
      </c>
      <c r="CH7" s="24" t="s">
        <v>102</v>
      </c>
      <c r="CI7" s="24" t="s">
        <v>102</v>
      </c>
      <c r="CJ7" s="24" t="s">
        <v>102</v>
      </c>
      <c r="CK7" s="24">
        <v>184.85</v>
      </c>
      <c r="CL7" s="24">
        <v>138.75</v>
      </c>
      <c r="CM7" s="24" t="s">
        <v>102</v>
      </c>
      <c r="CN7" s="24" t="s">
        <v>102</v>
      </c>
      <c r="CO7" s="24" t="s">
        <v>102</v>
      </c>
      <c r="CP7" s="24" t="s">
        <v>102</v>
      </c>
      <c r="CQ7" s="24">
        <v>43.38</v>
      </c>
      <c r="CR7" s="24" t="s">
        <v>102</v>
      </c>
      <c r="CS7" s="24" t="s">
        <v>102</v>
      </c>
      <c r="CT7" s="24" t="s">
        <v>102</v>
      </c>
      <c r="CU7" s="24" t="s">
        <v>102</v>
      </c>
      <c r="CV7" s="24">
        <v>55.04</v>
      </c>
      <c r="CW7" s="24">
        <v>58.94</v>
      </c>
      <c r="CX7" s="24" t="s">
        <v>102</v>
      </c>
      <c r="CY7" s="24" t="s">
        <v>102</v>
      </c>
      <c r="CZ7" s="24" t="s">
        <v>102</v>
      </c>
      <c r="DA7" s="24" t="s">
        <v>102</v>
      </c>
      <c r="DB7" s="24">
        <v>88.73</v>
      </c>
      <c r="DC7" s="24" t="s">
        <v>102</v>
      </c>
      <c r="DD7" s="24" t="s">
        <v>102</v>
      </c>
      <c r="DE7" s="24" t="s">
        <v>102</v>
      </c>
      <c r="DF7" s="24" t="s">
        <v>102</v>
      </c>
      <c r="DG7" s="24">
        <v>91.92</v>
      </c>
      <c r="DH7" s="24">
        <v>95.91</v>
      </c>
      <c r="DI7" s="24" t="s">
        <v>102</v>
      </c>
      <c r="DJ7" s="24" t="s">
        <v>102</v>
      </c>
      <c r="DK7" s="24" t="s">
        <v>102</v>
      </c>
      <c r="DL7" s="24" t="s">
        <v>102</v>
      </c>
      <c r="DM7" s="24">
        <v>60.35</v>
      </c>
      <c r="DN7" s="24" t="s">
        <v>102</v>
      </c>
      <c r="DO7" s="24" t="s">
        <v>102</v>
      </c>
      <c r="DP7" s="24" t="s">
        <v>102</v>
      </c>
      <c r="DQ7" s="24" t="s">
        <v>102</v>
      </c>
      <c r="DR7" s="24">
        <v>31.14</v>
      </c>
      <c r="DS7" s="24">
        <v>41.09</v>
      </c>
      <c r="DT7" s="24" t="s">
        <v>102</v>
      </c>
      <c r="DU7" s="24" t="s">
        <v>102</v>
      </c>
      <c r="DV7" s="24" t="s">
        <v>102</v>
      </c>
      <c r="DW7" s="24" t="s">
        <v>102</v>
      </c>
      <c r="DX7" s="24">
        <v>0</v>
      </c>
      <c r="DY7" s="24" t="s">
        <v>102</v>
      </c>
      <c r="DZ7" s="24" t="s">
        <v>102</v>
      </c>
      <c r="EA7" s="24" t="s">
        <v>102</v>
      </c>
      <c r="EB7" s="24" t="s">
        <v>102</v>
      </c>
      <c r="EC7" s="24">
        <v>0.76</v>
      </c>
      <c r="ED7" s="24">
        <v>8.68</v>
      </c>
      <c r="EE7" s="24" t="s">
        <v>102</v>
      </c>
      <c r="EF7" s="24" t="s">
        <v>102</v>
      </c>
      <c r="EG7" s="24" t="s">
        <v>102</v>
      </c>
      <c r="EH7" s="24" t="s">
        <v>102</v>
      </c>
      <c r="EI7" s="24">
        <v>0</v>
      </c>
      <c r="EJ7" s="24" t="s">
        <v>102</v>
      </c>
      <c r="EK7" s="24" t="s">
        <v>102</v>
      </c>
      <c r="EL7" s="24" t="s">
        <v>102</v>
      </c>
      <c r="EM7" s="24" t="s">
        <v>102</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2025-01-24T06:57:30Z</dcterms:created>
  <dcterms:modified xsi:type="dcterms:W3CDTF">2025-01-28T02:33:45Z</dcterms:modified>
  <cp:category/>
</cp:coreProperties>
</file>